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620D96EB-9631-4841-A910-6FA8AD50BCF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4" r:id="rId1"/>
    <sheet name="MYP, MSS" sheetId="3" r:id="rId2"/>
    <sheet name="Arvo-ottelut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3" i="3" l="1"/>
  <c r="N13" i="3"/>
  <c r="M13" i="3"/>
  <c r="L13" i="3"/>
  <c r="K13" i="3" l="1"/>
  <c r="AQ12" i="4" l="1"/>
  <c r="AP12" i="4"/>
  <c r="AO12" i="4"/>
  <c r="AN12" i="4"/>
  <c r="AM12" i="4"/>
  <c r="AL12" i="4"/>
  <c r="Y12" i="4"/>
  <c r="X12" i="4"/>
  <c r="W12" i="4"/>
  <c r="V12" i="4"/>
  <c r="U12" i="4"/>
  <c r="O12" i="4"/>
  <c r="O17" i="4" s="1"/>
  <c r="O20" i="4" s="1"/>
  <c r="O21" i="4" s="1"/>
  <c r="M12" i="4"/>
  <c r="L12" i="4"/>
  <c r="K12" i="4"/>
  <c r="J12" i="4"/>
  <c r="I12" i="4"/>
  <c r="H12" i="4"/>
  <c r="H17" i="4" s="1"/>
  <c r="G12" i="4"/>
  <c r="G17" i="4" s="1"/>
  <c r="G20" i="4" s="1"/>
  <c r="F12" i="4"/>
  <c r="F17" i="4" s="1"/>
  <c r="E12" i="4"/>
  <c r="E17" i="4" s="1"/>
  <c r="E20" i="4" s="1"/>
  <c r="D14" i="4" l="1"/>
  <c r="K17" i="4"/>
  <c r="F20" i="4"/>
  <c r="K20" i="4" s="1"/>
  <c r="H20" i="4"/>
  <c r="L20" i="4" s="1"/>
  <c r="L17" i="4"/>
  <c r="Z12" i="4"/>
  <c r="I17" i="4"/>
  <c r="N12" i="4"/>
  <c r="N17" i="4" s="1"/>
  <c r="I20" i="4" l="1"/>
  <c r="M17" i="4"/>
  <c r="N20" i="4" l="1"/>
  <c r="M20" i="4"/>
  <c r="AS10" i="3" l="1"/>
  <c r="AQ10" i="3"/>
  <c r="AP10" i="3"/>
  <c r="AO10" i="3"/>
  <c r="AN10" i="3"/>
  <c r="AM10" i="3"/>
  <c r="AG10" i="3"/>
  <c r="K15" i="3" s="1"/>
  <c r="AE10" i="3"/>
  <c r="AD10" i="3"/>
  <c r="AC10" i="3"/>
  <c r="AB10" i="3"/>
  <c r="AA10" i="3"/>
  <c r="W10" i="3"/>
  <c r="U10" i="3"/>
  <c r="V10" i="3" s="1"/>
  <c r="T10" i="3"/>
  <c r="S10" i="3"/>
  <c r="R10" i="3"/>
  <c r="Q10" i="3"/>
  <c r="K10" i="3"/>
  <c r="K14" i="3" s="1"/>
  <c r="K16" i="3" s="1"/>
  <c r="I10" i="3"/>
  <c r="H10" i="3"/>
  <c r="H14" i="3" s="1"/>
  <c r="G10" i="3"/>
  <c r="G14" i="3" s="1"/>
  <c r="F10" i="3"/>
  <c r="F14" i="3" s="1"/>
  <c r="E10" i="3"/>
  <c r="E14" i="3" s="1"/>
  <c r="M14" i="3" l="1"/>
  <c r="J10" i="3"/>
  <c r="N14" i="3"/>
  <c r="L14" i="3"/>
  <c r="I14" i="3"/>
  <c r="AR10" i="3"/>
  <c r="AF10" i="3"/>
  <c r="F15" i="3"/>
  <c r="F16" i="3" s="1"/>
  <c r="H15" i="3"/>
  <c r="E15" i="3"/>
  <c r="E16" i="3" s="1"/>
  <c r="G15" i="3"/>
  <c r="I15" i="3"/>
  <c r="O15" i="3" s="1"/>
  <c r="G16" i="3"/>
  <c r="I16" i="3" l="1"/>
  <c r="O16" i="3" s="1"/>
  <c r="O14" i="3"/>
  <c r="J14" i="3"/>
  <c r="J15" i="3"/>
  <c r="N15" i="3"/>
  <c r="L15" i="3"/>
  <c r="M15" i="3"/>
  <c r="L16" i="3"/>
  <c r="H16" i="3"/>
  <c r="M16" i="3" s="1"/>
  <c r="J16" i="3" l="1"/>
  <c r="N16" i="3"/>
</calcChain>
</file>

<file path=xl/sharedStrings.xml><?xml version="1.0" encoding="utf-8"?>
<sst xmlns="http://schemas.openxmlformats.org/spreadsheetml/2006/main" count="248" uniqueCount="118">
  <si>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</si>
  <si>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</si>
  <si>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</si>
  <si>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</si>
  <si>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</si>
  <si>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</si>
  <si>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</si>
  <si>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</si>
  <si>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</si>
  <si>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</si>
  <si>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</si>
  <si>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</si>
  <si>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</si>
  <si>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</si>
  <si>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</si>
  <si>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</si>
  <si>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</si>
  <si>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</si>
  <si>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</si>
  <si>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SoJy = Sotkamon Jymy  (1909)</t>
  </si>
  <si>
    <t xml:space="preserve">    Runkosarja TOP-10</t>
  </si>
  <si>
    <t>Jatkosarjat</t>
  </si>
  <si>
    <t xml:space="preserve">  Runkosarja TOP-10</t>
  </si>
  <si>
    <t>ka/l+t</t>
  </si>
  <si>
    <t>ka/kl</t>
  </si>
  <si>
    <t>SoJy  3</t>
  </si>
  <si>
    <t>3.</t>
  </si>
  <si>
    <t>Jere Heikkinen</t>
  </si>
  <si>
    <t>15.11.2003   Sotkamo</t>
  </si>
  <si>
    <t>Sotkamon Jymy-Pesis  (1998),  kasvattajaseura</t>
  </si>
  <si>
    <t>2.</t>
  </si>
  <si>
    <t>6.</t>
  </si>
  <si>
    <t>SuRa</t>
  </si>
  <si>
    <t>8.</t>
  </si>
  <si>
    <t>10.</t>
  </si>
  <si>
    <t>SuRa = Suomussalmen Rasti  (1952)</t>
  </si>
  <si>
    <t>SoJy  2</t>
  </si>
  <si>
    <t>9.</t>
  </si>
  <si>
    <t>4.</t>
  </si>
  <si>
    <t>1.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</si>
  <si>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</si>
  <si>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</si>
  <si>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</si>
  <si>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</si>
  <si>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</si>
  <si>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</si>
  <si>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</si>
  <si>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</si>
  <si>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</si>
  <si>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</si>
  <si>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</si>
  <si>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</si>
  <si>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</si>
  <si>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</si>
  <si>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</si>
  <si>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</si>
  <si>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</si>
  <si>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</si>
  <si>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K</t>
  </si>
  <si>
    <t>H</t>
  </si>
  <si>
    <t>P</t>
  </si>
  <si>
    <t>suomensarja</t>
  </si>
  <si>
    <t>ykköspesis</t>
  </si>
  <si>
    <t>SoJy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</si>
  <si>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</si>
  <si>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</si>
  <si>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</si>
  <si>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</si>
  <si>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</si>
  <si>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</si>
  <si>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</si>
  <si>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</si>
  <si>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</si>
  <si>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</si>
  <si>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</si>
  <si>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</si>
  <si>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</si>
  <si>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</si>
  <si>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</si>
  <si>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</si>
  <si>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5.</t>
  </si>
  <si>
    <t>0-3  JoMa</t>
  </si>
  <si>
    <t>0/1</t>
  </si>
  <si>
    <t>24.04. 2022  IPV - SoJy  0-1  (1-3, 1-1)</t>
  </si>
  <si>
    <t xml:space="preserve">  18 v   5 kk   9 pv</t>
  </si>
  <si>
    <t>12.05. 2022  SoJy - IPV  2-0  (4-0, 5-2)</t>
  </si>
  <si>
    <t>2.  ottelu</t>
  </si>
  <si>
    <t xml:space="preserve">  18 v   5 kk 27 pv</t>
  </si>
  <si>
    <t>12.</t>
  </si>
  <si>
    <t>HP-K</t>
  </si>
  <si>
    <t>HP-K = Haapajärven Pesä-Kiilat  (1990)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</si>
  <si>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</si>
  <si>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</si>
  <si>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</si>
  <si>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</si>
  <si>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</si>
  <si>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</si>
  <si>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</si>
  <si>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</si>
  <si>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</si>
  <si>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</si>
  <si>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</si>
  <si>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</si>
  <si>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</si>
  <si>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</si>
  <si>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09.07. 2022 Tampere</t>
  </si>
  <si>
    <t xml:space="preserve">  1-2  (5-0, 4-6, 0-1)</t>
  </si>
  <si>
    <t>Itä</t>
  </si>
  <si>
    <t>1/2</t>
  </si>
  <si>
    <t>0/2</t>
  </si>
  <si>
    <t>Jere Pelkonen</t>
  </si>
  <si>
    <t>2v</t>
  </si>
  <si>
    <t>1</t>
  </si>
  <si>
    <t>2/6</t>
  </si>
  <si>
    <t>1/1</t>
  </si>
  <si>
    <t>HP</t>
  </si>
  <si>
    <t>HP = Haminan Palloilijat  (1928)</t>
  </si>
  <si>
    <t xml:space="preserve">HP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</si>
</sst>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Arial"/>
      <family val="2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2" borderId="0" xfId="0" applyFont="1" applyFill="1"/>
    <xf numFmtId="49" fontId="2" fillId="3" borderId="0" xfId="0" applyNumberFormat="1" applyFont="1" applyFill="1" applyAlignment="1">
      <alignment horizontal="center"/>
    </xf>
    <xf numFmtId="0" fontId="4" fillId="2" borderId="0" xfId="0" applyFont="1" applyFill="1"/>
    <xf numFmtId="0" fontId="2" fillId="5" borderId="2" xfId="0" applyFont="1" applyFill="1" applyBorder="1"/>
    <xf numFmtId="0" fontId="4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quotePrefix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1" fontId="2" fillId="4" borderId="1" xfId="0" applyNumberFormat="1" applyFont="1" applyFill="1" applyBorder="1" applyAlignment="1">
      <alignment horizontal="left"/>
    </xf>
    <xf numFmtId="1" fontId="2" fillId="4" borderId="9" xfId="0" applyNumberFormat="1" applyFont="1" applyFill="1" applyBorder="1" applyAlignment="1">
      <alignment horizontal="center"/>
    </xf>
    <xf numFmtId="1" fontId="2" fillId="4" borderId="3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164" fontId="2" fillId="4" borderId="1" xfId="1" quotePrefix="1" applyNumberFormat="1" applyFont="1" applyFill="1" applyBorder="1" applyAlignment="1">
      <alignment horizontal="center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5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5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5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8" xfId="0" applyFont="1" applyFill="1" applyBorder="1"/>
    <xf numFmtId="0" fontId="2" fillId="7" borderId="9" xfId="0" applyFont="1" applyFill="1" applyBorder="1"/>
    <xf numFmtId="0" fontId="2" fillId="7" borderId="2" xfId="0" applyFont="1" applyFill="1" applyBorder="1"/>
    <xf numFmtId="0" fontId="2" fillId="7" borderId="3" xfId="0" applyFont="1" applyFill="1" applyBorder="1"/>
    <xf numFmtId="0" fontId="2" fillId="7" borderId="1" xfId="0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5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6" fillId="2" borderId="0" xfId="0" applyFont="1" applyFill="1" applyAlignment="1">
      <alignment horizontal="center"/>
    </xf>
    <xf numFmtId="0" fontId="7" fillId="2" borderId="0" xfId="0" applyFont="1" applyFill="1"/>
    <xf numFmtId="0" fontId="5" fillId="0" borderId="0" xfId="0" applyFont="1"/>
    <xf numFmtId="0" fontId="5" fillId="2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0" fontId="8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2" fillId="8" borderId="9" xfId="0" applyFont="1" applyFill="1" applyBorder="1" applyAlignment="1">
      <alignment horizontal="left"/>
    </xf>
    <xf numFmtId="49" fontId="2" fillId="8" borderId="9" xfId="0" applyNumberFormat="1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164" fontId="2" fillId="8" borderId="1" xfId="1" applyNumberFormat="1" applyFont="1" applyFill="1" applyBorder="1" applyAlignment="1"/>
    <xf numFmtId="0" fontId="2" fillId="8" borderId="1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49" fontId="2" fillId="8" borderId="3" xfId="0" applyNumberFormat="1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2" fillId="3" borderId="9" xfId="0" applyFont="1" applyFill="1" applyBorder="1" applyAlignment="1">
      <alignment horizontal="center" vertical="top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07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136" customWidth="1"/>
    <col min="3" max="3" width="6.140625" style="137" customWidth="1"/>
    <col min="4" max="4" width="9.5703125" style="136" customWidth="1"/>
    <col min="5" max="12" width="5.7109375" style="137" customWidth="1"/>
    <col min="13" max="13" width="6" style="137" customWidth="1"/>
    <col min="14" max="14" width="8.85546875" style="137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137" customWidth="1"/>
    <col min="26" max="26" width="9.28515625" style="137" customWidth="1"/>
    <col min="27" max="27" width="0.7109375" style="137" customWidth="1"/>
    <col min="28" max="31" width="6.7109375" style="137" customWidth="1"/>
    <col min="32" max="32" width="0.7109375" style="137" customWidth="1"/>
    <col min="33" max="33" width="15.7109375" style="137" customWidth="1"/>
    <col min="34" max="34" width="14" style="137" customWidth="1"/>
    <col min="35" max="35" width="12.42578125" style="137" customWidth="1"/>
    <col min="36" max="36" width="12.140625" style="137" customWidth="1"/>
    <col min="37" max="37" width="0.7109375" style="137" customWidth="1"/>
    <col min="38" max="40" width="6.7109375" style="137" customWidth="1"/>
    <col min="41" max="43" width="4.7109375" style="137" customWidth="1"/>
    <col min="44" max="44" width="51.42578125" customWidth="1"/>
  </cols>
  <sheetData>
    <row r="1" spans="1:44" ht="17.25" customHeight="1" x14ac:dyDescent="0.25">
      <c r="A1" s="71"/>
      <c r="B1" s="39" t="s">
        <v>27</v>
      </c>
      <c r="C1" s="2"/>
      <c r="D1" s="3"/>
      <c r="E1" s="4" t="s">
        <v>28</v>
      </c>
      <c r="F1" s="72"/>
      <c r="G1" s="22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6"/>
    </row>
    <row r="2" spans="1:44" s="75" customFormat="1" ht="15" customHeight="1" x14ac:dyDescent="0.25">
      <c r="A2" s="73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40</v>
      </c>
      <c r="J2" s="11"/>
      <c r="K2" s="21"/>
      <c r="L2" s="21"/>
      <c r="M2" s="21"/>
      <c r="N2" s="9"/>
      <c r="O2" s="6"/>
      <c r="P2" s="27" t="s">
        <v>41</v>
      </c>
      <c r="Q2" s="9"/>
      <c r="R2" s="9"/>
      <c r="S2" s="7"/>
      <c r="T2" s="6"/>
      <c r="U2" s="28" t="s">
        <v>42</v>
      </c>
      <c r="V2" s="21"/>
      <c r="W2" s="21"/>
      <c r="X2" s="21"/>
      <c r="Y2" s="21"/>
      <c r="Z2" s="9"/>
      <c r="AA2" s="6"/>
      <c r="AB2" s="17" t="s">
        <v>43</v>
      </c>
      <c r="AC2" s="28"/>
      <c r="AD2" s="21"/>
      <c r="AE2" s="27"/>
      <c r="AF2" s="6"/>
      <c r="AG2" s="17" t="s">
        <v>44</v>
      </c>
      <c r="AH2" s="21"/>
      <c r="AI2" s="21"/>
      <c r="AJ2" s="9"/>
      <c r="AK2" s="6"/>
      <c r="AL2" s="17" t="s">
        <v>45</v>
      </c>
      <c r="AM2" s="28"/>
      <c r="AN2" s="21"/>
      <c r="AO2" s="74" t="s">
        <v>46</v>
      </c>
      <c r="AP2" s="21"/>
      <c r="AQ2" s="9"/>
      <c r="AR2" s="66"/>
    </row>
    <row r="3" spans="1:44" s="75" customFormat="1" ht="15" customHeight="1" x14ac:dyDescent="0.25">
      <c r="A3" s="7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47</v>
      </c>
      <c r="K3" s="7" t="s">
        <v>48</v>
      </c>
      <c r="L3" s="7" t="s">
        <v>49</v>
      </c>
      <c r="M3" s="7" t="s">
        <v>50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51</v>
      </c>
      <c r="AH3" s="7" t="s">
        <v>52</v>
      </c>
      <c r="AI3" s="9" t="s">
        <v>53</v>
      </c>
      <c r="AJ3" s="7" t="s">
        <v>54</v>
      </c>
      <c r="AK3" s="10"/>
      <c r="AL3" s="7" t="s">
        <v>55</v>
      </c>
      <c r="AM3" s="7" t="s">
        <v>56</v>
      </c>
      <c r="AN3" s="9" t="s">
        <v>57</v>
      </c>
      <c r="AO3" s="9" t="s">
        <v>58</v>
      </c>
      <c r="AP3" s="11" t="s">
        <v>59</v>
      </c>
      <c r="AQ3" s="7" t="s">
        <v>60</v>
      </c>
      <c r="AR3" s="66"/>
    </row>
    <row r="4" spans="1:44" s="75" customFormat="1" ht="15" customHeight="1" x14ac:dyDescent="0.25">
      <c r="A4" s="73"/>
      <c r="B4" s="76">
        <v>2018</v>
      </c>
      <c r="C4" s="76" t="s">
        <v>30</v>
      </c>
      <c r="D4" s="77" t="s">
        <v>25</v>
      </c>
      <c r="E4" s="76"/>
      <c r="F4" s="78" t="s">
        <v>61</v>
      </c>
      <c r="G4" s="79"/>
      <c r="H4" s="79"/>
      <c r="I4" s="79"/>
      <c r="J4" s="76"/>
      <c r="K4" s="76"/>
      <c r="L4" s="76"/>
      <c r="M4" s="76"/>
      <c r="N4" s="80"/>
      <c r="O4" s="10"/>
      <c r="P4" s="7"/>
      <c r="Q4" s="7"/>
      <c r="R4" s="7"/>
      <c r="S4" s="7"/>
      <c r="T4" s="10"/>
      <c r="U4" s="81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81"/>
      <c r="AH4" s="81"/>
      <c r="AI4" s="81"/>
      <c r="AJ4" s="81"/>
      <c r="AK4" s="10"/>
      <c r="AL4" s="12"/>
      <c r="AM4" s="81"/>
      <c r="AN4" s="13"/>
      <c r="AO4" s="13"/>
      <c r="AP4" s="14"/>
      <c r="AQ4" s="12"/>
      <c r="AR4" s="66"/>
    </row>
    <row r="5" spans="1:44" s="75" customFormat="1" ht="15" customHeight="1" x14ac:dyDescent="0.25">
      <c r="A5" s="73"/>
      <c r="B5" s="76">
        <v>2019</v>
      </c>
      <c r="C5" s="76" t="s">
        <v>26</v>
      </c>
      <c r="D5" s="77" t="s">
        <v>25</v>
      </c>
      <c r="E5" s="76"/>
      <c r="F5" s="78" t="s">
        <v>61</v>
      </c>
      <c r="G5" s="79"/>
      <c r="H5" s="79"/>
      <c r="I5" s="79"/>
      <c r="J5" s="76"/>
      <c r="K5" s="76"/>
      <c r="L5" s="76"/>
      <c r="M5" s="76"/>
      <c r="N5" s="80"/>
      <c r="O5" s="10"/>
      <c r="P5" s="7"/>
      <c r="Q5" s="7"/>
      <c r="R5" s="7"/>
      <c r="S5" s="7"/>
      <c r="T5" s="10"/>
      <c r="U5" s="81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81"/>
      <c r="AH5" s="81"/>
      <c r="AI5" s="81"/>
      <c r="AJ5" s="81"/>
      <c r="AK5" s="10"/>
      <c r="AL5" s="12"/>
      <c r="AM5" s="81"/>
      <c r="AN5" s="13"/>
      <c r="AO5" s="13"/>
      <c r="AP5" s="14"/>
      <c r="AQ5" s="12"/>
      <c r="AR5" s="66"/>
    </row>
    <row r="6" spans="1:44" s="75" customFormat="1" ht="15" customHeight="1" x14ac:dyDescent="0.25">
      <c r="A6" s="73"/>
      <c r="B6" s="76">
        <v>2020</v>
      </c>
      <c r="C6" s="76" t="s">
        <v>30</v>
      </c>
      <c r="D6" s="77" t="s">
        <v>25</v>
      </c>
      <c r="E6" s="76"/>
      <c r="F6" s="78" t="s">
        <v>61</v>
      </c>
      <c r="G6" s="82"/>
      <c r="H6" s="83"/>
      <c r="I6" s="79"/>
      <c r="J6" s="76"/>
      <c r="K6" s="76"/>
      <c r="L6" s="76"/>
      <c r="M6" s="76"/>
      <c r="N6" s="80"/>
      <c r="O6" s="10"/>
      <c r="P6" s="7"/>
      <c r="Q6" s="7"/>
      <c r="R6" s="7"/>
      <c r="S6" s="7"/>
      <c r="T6" s="10"/>
      <c r="U6" s="81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81"/>
      <c r="AH6" s="81"/>
      <c r="AI6" s="81"/>
      <c r="AJ6" s="81"/>
      <c r="AK6" s="10"/>
      <c r="AL6" s="12"/>
      <c r="AM6" s="81"/>
      <c r="AN6" s="13"/>
      <c r="AO6" s="13"/>
      <c r="AP6" s="14"/>
      <c r="AQ6" s="12"/>
      <c r="AR6" s="66"/>
    </row>
    <row r="7" spans="1:44" s="75" customFormat="1" ht="15" customHeight="1" x14ac:dyDescent="0.25">
      <c r="A7" s="73"/>
      <c r="B7" s="84">
        <v>2020</v>
      </c>
      <c r="C7" s="84" t="s">
        <v>31</v>
      </c>
      <c r="D7" s="85" t="s">
        <v>36</v>
      </c>
      <c r="E7" s="84"/>
      <c r="F7" s="86" t="s">
        <v>62</v>
      </c>
      <c r="G7" s="87"/>
      <c r="H7" s="88"/>
      <c r="I7" s="89"/>
      <c r="J7" s="84"/>
      <c r="K7" s="84"/>
      <c r="L7" s="84"/>
      <c r="M7" s="84"/>
      <c r="N7" s="90"/>
      <c r="O7" s="10"/>
      <c r="P7" s="7"/>
      <c r="Q7" s="7"/>
      <c r="R7" s="7"/>
      <c r="S7" s="7"/>
      <c r="T7" s="10"/>
      <c r="U7" s="81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81"/>
      <c r="AH7" s="81"/>
      <c r="AI7" s="81"/>
      <c r="AJ7" s="81"/>
      <c r="AK7" s="10"/>
      <c r="AL7" s="12"/>
      <c r="AM7" s="81"/>
      <c r="AN7" s="13"/>
      <c r="AO7" s="13"/>
      <c r="AP7" s="14"/>
      <c r="AQ7" s="12"/>
      <c r="AR7" s="66"/>
    </row>
    <row r="8" spans="1:44" s="75" customFormat="1" ht="15" customHeight="1" x14ac:dyDescent="0.25">
      <c r="A8" s="73"/>
      <c r="B8" s="76">
        <v>2021</v>
      </c>
      <c r="C8" s="76" t="s">
        <v>26</v>
      </c>
      <c r="D8" s="77" t="s">
        <v>36</v>
      </c>
      <c r="E8" s="76"/>
      <c r="F8" s="78" t="s">
        <v>61</v>
      </c>
      <c r="G8" s="82"/>
      <c r="H8" s="83"/>
      <c r="I8" s="79"/>
      <c r="J8" s="76"/>
      <c r="K8" s="76"/>
      <c r="L8" s="76"/>
      <c r="M8" s="76"/>
      <c r="N8" s="80"/>
      <c r="O8" s="18"/>
      <c r="P8" s="40"/>
      <c r="Q8" s="7"/>
      <c r="R8" s="7"/>
      <c r="S8" s="7"/>
      <c r="T8" s="10"/>
      <c r="U8" s="81"/>
      <c r="V8" s="12"/>
      <c r="W8" s="13"/>
      <c r="X8" s="12"/>
      <c r="Y8" s="12"/>
      <c r="Z8" s="31"/>
      <c r="AA8" s="10"/>
      <c r="AB8" s="7"/>
      <c r="AC8" s="7"/>
      <c r="AD8" s="7"/>
      <c r="AE8" s="7"/>
      <c r="AF8" s="10"/>
      <c r="AG8" s="81"/>
      <c r="AH8" s="81"/>
      <c r="AI8" s="81"/>
      <c r="AJ8" s="81"/>
      <c r="AK8" s="10"/>
      <c r="AL8" s="12"/>
      <c r="AM8" s="81"/>
      <c r="AN8" s="13"/>
      <c r="AO8" s="13"/>
      <c r="AP8" s="14"/>
      <c r="AQ8" s="12"/>
      <c r="AR8" s="66"/>
    </row>
    <row r="9" spans="1:44" s="75" customFormat="1" ht="15" customHeight="1" x14ac:dyDescent="0.25">
      <c r="A9" s="73"/>
      <c r="B9" s="84">
        <v>2022</v>
      </c>
      <c r="C9" s="84" t="s">
        <v>88</v>
      </c>
      <c r="D9" s="85" t="s">
        <v>89</v>
      </c>
      <c r="E9" s="84"/>
      <c r="F9" s="86" t="s">
        <v>62</v>
      </c>
      <c r="G9" s="87"/>
      <c r="H9" s="88"/>
      <c r="I9" s="89"/>
      <c r="J9" s="84"/>
      <c r="K9" s="84"/>
      <c r="L9" s="84"/>
      <c r="M9" s="84"/>
      <c r="N9" s="90"/>
      <c r="O9" s="10"/>
      <c r="P9" s="7"/>
      <c r="Q9" s="7"/>
      <c r="R9" s="7"/>
      <c r="S9" s="7"/>
      <c r="T9" s="10"/>
      <c r="U9" s="81"/>
      <c r="V9" s="12"/>
      <c r="W9" s="13"/>
      <c r="X9" s="12"/>
      <c r="Y9" s="12"/>
      <c r="Z9" s="31"/>
      <c r="AA9" s="10"/>
      <c r="AB9" s="7"/>
      <c r="AC9" s="7"/>
      <c r="AD9" s="7"/>
      <c r="AE9" s="7"/>
      <c r="AF9" s="10"/>
      <c r="AG9" s="81"/>
      <c r="AH9" s="81"/>
      <c r="AI9" s="81"/>
      <c r="AJ9" s="81"/>
      <c r="AK9" s="10"/>
      <c r="AL9" s="12"/>
      <c r="AM9" s="81"/>
      <c r="AN9" s="13"/>
      <c r="AO9" s="13"/>
      <c r="AP9" s="14"/>
      <c r="AQ9" s="12"/>
      <c r="AR9" s="66"/>
    </row>
    <row r="10" spans="1:44" s="75" customFormat="1" ht="15" customHeight="1" x14ac:dyDescent="0.25">
      <c r="A10" s="73"/>
      <c r="B10" s="12">
        <v>2022</v>
      </c>
      <c r="C10" s="12" t="s">
        <v>80</v>
      </c>
      <c r="D10" s="81" t="s">
        <v>63</v>
      </c>
      <c r="E10" s="12">
        <v>11</v>
      </c>
      <c r="F10" s="12">
        <v>0</v>
      </c>
      <c r="G10" s="14">
        <v>6</v>
      </c>
      <c r="H10" s="13">
        <v>0</v>
      </c>
      <c r="I10" s="12">
        <v>11</v>
      </c>
      <c r="J10" s="12">
        <v>0</v>
      </c>
      <c r="K10" s="12">
        <v>1</v>
      </c>
      <c r="L10" s="12">
        <v>4</v>
      </c>
      <c r="M10" s="12">
        <v>6</v>
      </c>
      <c r="N10" s="65">
        <v>0.25</v>
      </c>
      <c r="O10" s="10">
        <v>44</v>
      </c>
      <c r="P10" s="7"/>
      <c r="Q10" s="7"/>
      <c r="R10" s="7"/>
      <c r="S10" s="7"/>
      <c r="T10" s="10"/>
      <c r="U10" s="12"/>
      <c r="V10" s="12"/>
      <c r="W10" s="13"/>
      <c r="X10" s="12"/>
      <c r="Y10" s="12"/>
      <c r="Z10" s="65"/>
      <c r="AA10" s="10"/>
      <c r="AB10" s="7"/>
      <c r="AC10" s="7"/>
      <c r="AD10" s="7"/>
      <c r="AE10" s="7"/>
      <c r="AF10" s="10"/>
      <c r="AG10" s="81" t="s">
        <v>81</v>
      </c>
      <c r="AH10" s="81"/>
      <c r="AI10" s="81"/>
      <c r="AJ10" s="81"/>
      <c r="AK10" s="10"/>
      <c r="AL10" s="12"/>
      <c r="AM10" s="81"/>
      <c r="AN10" s="13"/>
      <c r="AO10" s="13"/>
      <c r="AP10" s="14"/>
      <c r="AQ10" s="12"/>
      <c r="AR10" s="66"/>
    </row>
    <row r="11" spans="1:44" s="75" customFormat="1" ht="15" customHeight="1" x14ac:dyDescent="0.25">
      <c r="A11" s="73"/>
      <c r="B11" s="84">
        <v>2023</v>
      </c>
      <c r="C11" s="84" t="s">
        <v>39</v>
      </c>
      <c r="D11" s="85" t="s">
        <v>117</v>
      </c>
      <c r="E11" s="84"/>
      <c r="F11" s="86" t="s">
        <v>62</v>
      </c>
      <c r="G11" s="87"/>
      <c r="H11" s="88"/>
      <c r="I11" s="89"/>
      <c r="J11" s="84"/>
      <c r="K11" s="84"/>
      <c r="L11" s="84"/>
      <c r="M11" s="84"/>
      <c r="N11" s="90"/>
      <c r="O11" s="20"/>
      <c r="P11" s="7"/>
      <c r="Q11" s="7"/>
      <c r="R11" s="7"/>
      <c r="S11" s="7"/>
      <c r="T11" s="20"/>
      <c r="U11" s="81"/>
      <c r="V11" s="12"/>
      <c r="W11" s="12"/>
      <c r="X11" s="12"/>
      <c r="Y11" s="12"/>
      <c r="Z11" s="31"/>
      <c r="AA11" s="20"/>
      <c r="AB11" s="7"/>
      <c r="AC11" s="7"/>
      <c r="AD11" s="7"/>
      <c r="AE11" s="7"/>
      <c r="AF11" s="10"/>
      <c r="AG11" s="81"/>
      <c r="AH11" s="81"/>
      <c r="AI11" s="81"/>
      <c r="AJ11" s="81"/>
      <c r="AK11" s="10"/>
      <c r="AL11" s="12"/>
      <c r="AM11" s="81"/>
      <c r="AN11" s="13">
        <v>1</v>
      </c>
      <c r="AO11" s="13"/>
      <c r="AP11" s="14"/>
      <c r="AQ11" s="12"/>
      <c r="AR11" s="66"/>
    </row>
    <row r="12" spans="1:44" s="75" customFormat="1" ht="15" customHeight="1" x14ac:dyDescent="0.25">
      <c r="A12" s="91"/>
      <c r="B12" s="54" t="s">
        <v>64</v>
      </c>
      <c r="C12" s="11"/>
      <c r="D12" s="9"/>
      <c r="E12" s="7">
        <f t="shared" ref="E12:M12" si="0">SUM(E4:E11)</f>
        <v>11</v>
      </c>
      <c r="F12" s="7">
        <f t="shared" si="0"/>
        <v>0</v>
      </c>
      <c r="G12" s="7">
        <f t="shared" si="0"/>
        <v>6</v>
      </c>
      <c r="H12" s="7">
        <f t="shared" si="0"/>
        <v>0</v>
      </c>
      <c r="I12" s="7">
        <f t="shared" si="0"/>
        <v>11</v>
      </c>
      <c r="J12" s="7">
        <f t="shared" si="0"/>
        <v>0</v>
      </c>
      <c r="K12" s="7">
        <f t="shared" si="0"/>
        <v>1</v>
      </c>
      <c r="L12" s="7">
        <f t="shared" si="0"/>
        <v>4</v>
      </c>
      <c r="M12" s="11">
        <f t="shared" si="0"/>
        <v>6</v>
      </c>
      <c r="N12" s="15">
        <f>PRODUCT(I12/O12)</f>
        <v>0.25</v>
      </c>
      <c r="O12" s="92">
        <f>SUM(O3:O11)</f>
        <v>44</v>
      </c>
      <c r="P12" s="40" t="s">
        <v>65</v>
      </c>
      <c r="Q12" s="40" t="s">
        <v>65</v>
      </c>
      <c r="R12" s="40" t="s">
        <v>65</v>
      </c>
      <c r="S12" s="40" t="s">
        <v>65</v>
      </c>
      <c r="T12" s="10"/>
      <c r="U12" s="7">
        <f>SUM(U4:U11)</f>
        <v>0</v>
      </c>
      <c r="V12" s="7">
        <f>SUM(V4:V11)</f>
        <v>0</v>
      </c>
      <c r="W12" s="7">
        <f>SUM(W4:W11)</f>
        <v>0</v>
      </c>
      <c r="X12" s="7">
        <f>SUM(X4:X11)</f>
        <v>0</v>
      </c>
      <c r="Y12" s="7">
        <f>SUM(Y4:Y11)</f>
        <v>0</v>
      </c>
      <c r="Z12" s="15">
        <f>PRODUCT(N18)</f>
        <v>0</v>
      </c>
      <c r="AA12" s="92"/>
      <c r="AB12" s="40" t="s">
        <v>65</v>
      </c>
      <c r="AC12" s="40" t="s">
        <v>65</v>
      </c>
      <c r="AD12" s="40" t="s">
        <v>65</v>
      </c>
      <c r="AE12" s="40" t="s">
        <v>65</v>
      </c>
      <c r="AF12" s="10"/>
      <c r="AG12" s="40" t="s">
        <v>82</v>
      </c>
      <c r="AH12" s="40" t="s">
        <v>66</v>
      </c>
      <c r="AI12" s="40" t="s">
        <v>66</v>
      </c>
      <c r="AJ12" s="40" t="s">
        <v>66</v>
      </c>
      <c r="AK12" s="10"/>
      <c r="AL12" s="7">
        <f t="shared" ref="AL12:AQ12" si="1">SUM(AL4:AL11)</f>
        <v>0</v>
      </c>
      <c r="AM12" s="7">
        <f t="shared" si="1"/>
        <v>0</v>
      </c>
      <c r="AN12" s="7">
        <f t="shared" si="1"/>
        <v>1</v>
      </c>
      <c r="AO12" s="7">
        <f t="shared" si="1"/>
        <v>0</v>
      </c>
      <c r="AP12" s="7">
        <f t="shared" si="1"/>
        <v>0</v>
      </c>
      <c r="AQ12" s="7">
        <f t="shared" si="1"/>
        <v>0</v>
      </c>
      <c r="AR12" s="66"/>
    </row>
    <row r="13" spans="1:44" s="75" customFormat="1" ht="15" customHeight="1" x14ac:dyDescent="0.25">
      <c r="A13" s="91"/>
      <c r="B13" s="17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93"/>
      <c r="O13" s="10"/>
      <c r="P13" s="17"/>
      <c r="Q13" s="28"/>
      <c r="R13" s="41"/>
      <c r="S13" s="42"/>
      <c r="T13" s="10"/>
      <c r="U13" s="17"/>
      <c r="V13" s="21"/>
      <c r="W13" s="41"/>
      <c r="X13" s="28"/>
      <c r="Y13" s="41"/>
      <c r="Z13" s="42"/>
      <c r="AA13" s="10"/>
      <c r="AB13" s="94"/>
      <c r="AC13" s="95"/>
      <c r="AD13" s="41"/>
      <c r="AE13" s="42"/>
      <c r="AF13" s="10"/>
      <c r="AG13" s="96">
        <v>0</v>
      </c>
      <c r="AH13" s="96">
        <v>0</v>
      </c>
      <c r="AI13" s="96">
        <v>0</v>
      </c>
      <c r="AJ13" s="96">
        <v>0</v>
      </c>
      <c r="AK13" s="10"/>
      <c r="AL13" s="11"/>
      <c r="AM13" s="21"/>
      <c r="AN13" s="21"/>
      <c r="AO13" s="21"/>
      <c r="AP13" s="21"/>
      <c r="AQ13" s="9"/>
      <c r="AR13" s="66"/>
    </row>
    <row r="14" spans="1:44" ht="15" customHeight="1" x14ac:dyDescent="0.25">
      <c r="A14" s="73"/>
      <c r="B14" s="1" t="s">
        <v>67</v>
      </c>
      <c r="C14" s="14"/>
      <c r="D14" s="97">
        <f>SUM(F12:H12)+((I12-F12-G12)/3)+(E12/3)+(AL12*25)+(AM12*25)+(AN12*10)+(AO12*25)+(AP12*20)+(AQ12*15)</f>
        <v>21.333333333333336</v>
      </c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6"/>
      <c r="P14" s="10"/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66"/>
    </row>
    <row r="15" spans="1:44" s="75" customFormat="1" ht="15" customHeight="1" x14ac:dyDescent="0.25">
      <c r="A15" s="73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37"/>
      <c r="O15" s="18"/>
      <c r="P15" s="18"/>
      <c r="Q15" s="18"/>
      <c r="R15" s="18"/>
      <c r="S15" s="18"/>
      <c r="T15" s="18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0"/>
      <c r="AG15" s="16"/>
      <c r="AH15" s="16"/>
      <c r="AI15" s="16"/>
      <c r="AJ15" s="16"/>
      <c r="AK15" s="10"/>
      <c r="AL15" s="16"/>
      <c r="AM15" s="16"/>
      <c r="AN15" s="16"/>
      <c r="AO15" s="16"/>
      <c r="AP15" s="16"/>
      <c r="AQ15" s="16"/>
      <c r="AR15" s="66"/>
    </row>
    <row r="16" spans="1:44" ht="15" customHeight="1" x14ac:dyDescent="0.25">
      <c r="A16" s="73"/>
      <c r="B16" s="17" t="s">
        <v>68</v>
      </c>
      <c r="C16" s="98"/>
      <c r="D16" s="98"/>
      <c r="E16" s="7" t="s">
        <v>2</v>
      </c>
      <c r="F16" s="7" t="s">
        <v>6</v>
      </c>
      <c r="G16" s="9" t="s">
        <v>4</v>
      </c>
      <c r="H16" s="7" t="s">
        <v>5</v>
      </c>
      <c r="I16" s="7" t="s">
        <v>8</v>
      </c>
      <c r="J16" s="16"/>
      <c r="K16" s="7" t="s">
        <v>17</v>
      </c>
      <c r="L16" s="7" t="s">
        <v>18</v>
      </c>
      <c r="M16" s="7" t="s">
        <v>69</v>
      </c>
      <c r="N16" s="7" t="s">
        <v>9</v>
      </c>
      <c r="O16" s="10"/>
      <c r="P16" s="50" t="s">
        <v>70</v>
      </c>
      <c r="Q16" s="3"/>
      <c r="R16" s="3"/>
      <c r="S16" s="3"/>
      <c r="T16" s="99"/>
      <c r="U16" s="99"/>
      <c r="V16" s="99"/>
      <c r="W16" s="99"/>
      <c r="X16" s="99"/>
      <c r="Y16" s="3"/>
      <c r="Z16" s="3"/>
      <c r="AA16" s="3"/>
      <c r="AB16" s="99"/>
      <c r="AC16" s="99"/>
      <c r="AD16" s="3"/>
      <c r="AE16" s="51"/>
      <c r="AF16" s="10"/>
      <c r="AG16" s="50" t="s">
        <v>71</v>
      </c>
      <c r="AH16" s="3"/>
      <c r="AI16" s="3"/>
      <c r="AJ16" s="3"/>
      <c r="AK16" s="3"/>
      <c r="AL16" s="2" t="s">
        <v>72</v>
      </c>
      <c r="AM16" s="3"/>
      <c r="AN16" s="3"/>
      <c r="AO16" s="3"/>
      <c r="AP16" s="3"/>
      <c r="AQ16" s="51"/>
      <c r="AR16" s="66"/>
    </row>
    <row r="17" spans="1:45" ht="15" customHeight="1" x14ac:dyDescent="0.25">
      <c r="A17" s="73"/>
      <c r="B17" s="50" t="s">
        <v>7</v>
      </c>
      <c r="C17" s="3"/>
      <c r="D17" s="51"/>
      <c r="E17" s="12">
        <f>PRODUCT(E12)</f>
        <v>11</v>
      </c>
      <c r="F17" s="12">
        <f>PRODUCT(F12)</f>
        <v>0</v>
      </c>
      <c r="G17" s="12">
        <f>PRODUCT(G12)</f>
        <v>6</v>
      </c>
      <c r="H17" s="12">
        <f>PRODUCT(H12)</f>
        <v>0</v>
      </c>
      <c r="I17" s="12">
        <f>PRODUCT(I12)</f>
        <v>11</v>
      </c>
      <c r="J17" s="16"/>
      <c r="K17" s="100">
        <f>PRODUCT((F17+G17)/E17)</f>
        <v>0.54545454545454541</v>
      </c>
      <c r="L17" s="100">
        <f>PRODUCT(H17/E17)</f>
        <v>0</v>
      </c>
      <c r="M17" s="100">
        <f>PRODUCT(I17/E17)</f>
        <v>1</v>
      </c>
      <c r="N17" s="65">
        <f>PRODUCT(N12)</f>
        <v>0.25</v>
      </c>
      <c r="O17" s="10">
        <f>PRODUCT(O12)</f>
        <v>44</v>
      </c>
      <c r="P17" s="47" t="s">
        <v>73</v>
      </c>
      <c r="Q17" s="101"/>
      <c r="R17" s="48" t="s">
        <v>83</v>
      </c>
      <c r="S17" s="48"/>
      <c r="T17" s="48"/>
      <c r="U17" s="48"/>
      <c r="V17" s="48"/>
      <c r="W17" s="48"/>
      <c r="X17" s="48"/>
      <c r="Y17" s="102"/>
      <c r="Z17" s="102" t="s">
        <v>74</v>
      </c>
      <c r="AA17" s="102"/>
      <c r="AB17" s="48"/>
      <c r="AC17" s="103" t="s">
        <v>84</v>
      </c>
      <c r="AD17" s="104"/>
      <c r="AE17" s="49"/>
      <c r="AF17" s="10"/>
      <c r="AG17" s="47" t="s">
        <v>73</v>
      </c>
      <c r="AH17" s="48"/>
      <c r="AI17" s="48"/>
      <c r="AJ17" s="104"/>
      <c r="AK17" s="104"/>
      <c r="AL17" s="104"/>
      <c r="AM17" s="104"/>
      <c r="AN17" s="105"/>
      <c r="AO17" s="104"/>
      <c r="AP17" s="104"/>
      <c r="AQ17" s="103"/>
      <c r="AR17" s="66"/>
    </row>
    <row r="18" spans="1:45" ht="15" customHeight="1" x14ac:dyDescent="0.25">
      <c r="A18" s="73"/>
      <c r="B18" s="106" t="s">
        <v>42</v>
      </c>
      <c r="C18" s="107"/>
      <c r="D18" s="108"/>
      <c r="E18" s="12"/>
      <c r="F18" s="12"/>
      <c r="G18" s="12"/>
      <c r="H18" s="12"/>
      <c r="I18" s="12"/>
      <c r="J18" s="16"/>
      <c r="K18" s="100"/>
      <c r="L18" s="100"/>
      <c r="M18" s="100"/>
      <c r="N18" s="65"/>
      <c r="O18" s="10"/>
      <c r="P18" s="109" t="s">
        <v>75</v>
      </c>
      <c r="Q18" s="110"/>
      <c r="R18" s="111" t="s">
        <v>85</v>
      </c>
      <c r="S18" s="111"/>
      <c r="T18" s="111"/>
      <c r="U18" s="111"/>
      <c r="V18" s="111"/>
      <c r="W18" s="111"/>
      <c r="X18" s="111"/>
      <c r="Y18" s="112"/>
      <c r="Z18" s="112" t="s">
        <v>86</v>
      </c>
      <c r="AA18" s="112"/>
      <c r="AB18" s="111"/>
      <c r="AC18" s="113" t="s">
        <v>87</v>
      </c>
      <c r="AD18" s="92"/>
      <c r="AE18" s="114"/>
      <c r="AF18" s="10"/>
      <c r="AG18" s="109" t="s">
        <v>75</v>
      </c>
      <c r="AH18" s="111"/>
      <c r="AI18" s="111"/>
      <c r="AJ18" s="92"/>
      <c r="AK18" s="92"/>
      <c r="AL18" s="92"/>
      <c r="AM18" s="92"/>
      <c r="AN18" s="105"/>
      <c r="AO18" s="92"/>
      <c r="AP18" s="92"/>
      <c r="AQ18" s="113"/>
      <c r="AR18" s="66"/>
    </row>
    <row r="19" spans="1:45" ht="15" customHeight="1" x14ac:dyDescent="0.25">
      <c r="A19" s="73"/>
      <c r="B19" s="115" t="s">
        <v>76</v>
      </c>
      <c r="C19" s="116"/>
      <c r="D19" s="117"/>
      <c r="E19" s="118"/>
      <c r="F19" s="118"/>
      <c r="G19" s="118"/>
      <c r="H19" s="118"/>
      <c r="I19" s="118"/>
      <c r="J19" s="16"/>
      <c r="K19" s="119"/>
      <c r="L19" s="119"/>
      <c r="M19" s="119"/>
      <c r="N19" s="120"/>
      <c r="O19" s="10"/>
      <c r="P19" s="109" t="s">
        <v>77</v>
      </c>
      <c r="Q19" s="110"/>
      <c r="R19" s="111"/>
      <c r="S19" s="111"/>
      <c r="T19" s="111"/>
      <c r="U19" s="111"/>
      <c r="V19" s="111"/>
      <c r="W19" s="111"/>
      <c r="X19" s="111"/>
      <c r="Y19" s="112"/>
      <c r="Z19" s="112"/>
      <c r="AA19" s="112"/>
      <c r="AB19" s="111"/>
      <c r="AC19" s="111"/>
      <c r="AD19" s="111"/>
      <c r="AE19" s="114"/>
      <c r="AF19" s="10"/>
      <c r="AG19" s="109" t="s">
        <v>77</v>
      </c>
      <c r="AH19" s="111"/>
      <c r="AI19" s="111"/>
      <c r="AJ19" s="92"/>
      <c r="AK19" s="92"/>
      <c r="AL19" s="92"/>
      <c r="AM19" s="92"/>
      <c r="AN19" s="105"/>
      <c r="AO19" s="92"/>
      <c r="AP19" s="92"/>
      <c r="AQ19" s="113"/>
      <c r="AR19" s="66"/>
    </row>
    <row r="20" spans="1:45" ht="15" customHeight="1" x14ac:dyDescent="0.25">
      <c r="A20" s="73"/>
      <c r="B20" s="121" t="s">
        <v>78</v>
      </c>
      <c r="C20" s="74"/>
      <c r="D20" s="122"/>
      <c r="E20" s="7">
        <f>SUM(E17:E19)</f>
        <v>11</v>
      </c>
      <c r="F20" s="7">
        <f>SUM(F17:F19)</f>
        <v>0</v>
      </c>
      <c r="G20" s="7">
        <f>SUM(G17:G19)</f>
        <v>6</v>
      </c>
      <c r="H20" s="7">
        <f>SUM(H17:H19)</f>
        <v>0</v>
      </c>
      <c r="I20" s="7">
        <f>SUM(I17:I19)</f>
        <v>11</v>
      </c>
      <c r="J20" s="16"/>
      <c r="K20" s="123">
        <f>PRODUCT((F20+G20)/E20)</f>
        <v>0.54545454545454541</v>
      </c>
      <c r="L20" s="123">
        <f>PRODUCT(H20/E20)</f>
        <v>0</v>
      </c>
      <c r="M20" s="123">
        <f>PRODUCT(I20/E20)</f>
        <v>1</v>
      </c>
      <c r="N20" s="15">
        <f>PRODUCT(I20/O20)</f>
        <v>0.25</v>
      </c>
      <c r="O20" s="10">
        <f>SUM(O17:O19)</f>
        <v>44</v>
      </c>
      <c r="P20" s="124" t="s">
        <v>79</v>
      </c>
      <c r="Q20" s="125"/>
      <c r="R20" s="126"/>
      <c r="S20" s="126"/>
      <c r="T20" s="126"/>
      <c r="U20" s="126"/>
      <c r="V20" s="126"/>
      <c r="W20" s="126"/>
      <c r="X20" s="126"/>
      <c r="Y20" s="127"/>
      <c r="Z20" s="127"/>
      <c r="AA20" s="127"/>
      <c r="AB20" s="126"/>
      <c r="AC20" s="128"/>
      <c r="AD20" s="128"/>
      <c r="AE20" s="129"/>
      <c r="AF20" s="10"/>
      <c r="AG20" s="124" t="s">
        <v>79</v>
      </c>
      <c r="AH20" s="126"/>
      <c r="AI20" s="126"/>
      <c r="AJ20" s="128"/>
      <c r="AK20" s="128"/>
      <c r="AL20" s="128"/>
      <c r="AM20" s="128"/>
      <c r="AN20" s="130"/>
      <c r="AO20" s="128"/>
      <c r="AP20" s="128"/>
      <c r="AQ20" s="63"/>
      <c r="AR20" s="66"/>
    </row>
    <row r="21" spans="1:45" ht="15" customHeight="1" x14ac:dyDescent="0.25">
      <c r="A21" s="73"/>
      <c r="B21" s="131"/>
      <c r="C21" s="131"/>
      <c r="D21" s="131"/>
      <c r="E21" s="131"/>
      <c r="F21" s="131"/>
      <c r="G21" s="131"/>
      <c r="H21" s="131"/>
      <c r="I21" s="131"/>
      <c r="J21" s="16"/>
      <c r="K21" s="131"/>
      <c r="L21" s="131"/>
      <c r="M21" s="131"/>
      <c r="N21" s="37"/>
      <c r="O21" s="10">
        <f>SUM(O18:O20)</f>
        <v>44</v>
      </c>
      <c r="P21" s="16"/>
      <c r="Q21" s="16"/>
      <c r="R21" s="16"/>
      <c r="S21" s="16"/>
      <c r="T21" s="10"/>
      <c r="U21" s="10"/>
      <c r="V21" s="16"/>
      <c r="W21" s="16"/>
      <c r="X21" s="16"/>
      <c r="Y21" s="10"/>
      <c r="Z21" s="10"/>
      <c r="AA21" s="10"/>
      <c r="AB21" s="10"/>
      <c r="AC21" s="10"/>
      <c r="AD21" s="10"/>
      <c r="AE21" s="10"/>
      <c r="AF21" s="10"/>
      <c r="AG21" s="10"/>
      <c r="AH21" s="132"/>
      <c r="AI21" s="16"/>
      <c r="AJ21" s="16"/>
      <c r="AK21" s="10"/>
      <c r="AL21" s="16"/>
      <c r="AM21" s="16"/>
      <c r="AN21" s="16"/>
      <c r="AO21" s="16"/>
      <c r="AP21" s="16"/>
      <c r="AQ21" s="16"/>
      <c r="AR21" s="66"/>
    </row>
    <row r="22" spans="1:45" ht="15" customHeight="1" x14ac:dyDescent="0.2">
      <c r="A22" s="73"/>
      <c r="B22" s="16" t="s">
        <v>10</v>
      </c>
      <c r="C22" s="16"/>
      <c r="D22" s="53" t="s">
        <v>29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ht="15" customHeight="1" x14ac:dyDescent="0.2">
      <c r="A23" s="73"/>
      <c r="B23" s="16"/>
      <c r="C23" s="16"/>
      <c r="D23" s="53" t="s">
        <v>19</v>
      </c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ht="15" customHeight="1" x14ac:dyDescent="0.2">
      <c r="A24" s="73"/>
      <c r="B24" s="16"/>
      <c r="C24" s="16"/>
      <c r="D24" s="53" t="s">
        <v>35</v>
      </c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s="134" customFormat="1" ht="15" customHeight="1" x14ac:dyDescent="0.2">
      <c r="A25" s="133"/>
      <c r="B25" s="16"/>
      <c r="C25" s="16"/>
      <c r="D25" s="16" t="s">
        <v>90</v>
      </c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</row>
    <row r="26" spans="1:45" s="134" customFormat="1" ht="15" customHeight="1" x14ac:dyDescent="0.25">
      <c r="A26" s="133"/>
      <c r="B26" s="10"/>
      <c r="C26" s="10"/>
      <c r="D26" s="16" t="s">
        <v>116</v>
      </c>
      <c r="E26" s="10"/>
      <c r="F26" s="10"/>
      <c r="G26" s="10"/>
      <c r="H26" s="16"/>
      <c r="I26" s="16"/>
      <c r="J26" s="16"/>
      <c r="K26" s="16"/>
      <c r="L26" s="16"/>
      <c r="M26" s="135"/>
      <c r="N26" s="16"/>
      <c r="O26" s="10"/>
      <c r="P26" s="16"/>
      <c r="Q26" s="16"/>
      <c r="R26" s="16"/>
      <c r="S26" s="16"/>
      <c r="T26" s="10"/>
      <c r="U26" s="10"/>
      <c r="V26" s="132"/>
      <c r="W26" s="16"/>
      <c r="X26" s="16"/>
      <c r="Y26" s="16"/>
      <c r="Z26" s="16"/>
      <c r="AA26" s="16"/>
      <c r="AB26" s="16"/>
      <c r="AC26" s="16"/>
      <c r="AD26" s="16"/>
      <c r="AE26" s="16"/>
      <c r="AF26" s="66"/>
      <c r="AG26" s="135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6"/>
    </row>
    <row r="27" spans="1:45" s="134" customFormat="1" ht="15" customHeight="1" x14ac:dyDescent="0.25">
      <c r="A27" s="133"/>
      <c r="B27" s="10"/>
      <c r="C27" s="10"/>
      <c r="D27" s="16"/>
      <c r="E27" s="10"/>
      <c r="F27" s="10"/>
      <c r="G27" s="10"/>
      <c r="H27" s="16"/>
      <c r="I27" s="16"/>
      <c r="J27" s="16"/>
      <c r="K27" s="16"/>
      <c r="L27" s="16"/>
      <c r="M27" s="16"/>
      <c r="N27" s="16"/>
      <c r="O27" s="10"/>
      <c r="P27" s="16"/>
      <c r="Q27" s="16"/>
      <c r="R27" s="16"/>
      <c r="S27" s="16"/>
      <c r="T27" s="10"/>
      <c r="U27" s="10"/>
      <c r="V27" s="132"/>
      <c r="W27" s="16"/>
      <c r="X27" s="16"/>
      <c r="Y27" s="16"/>
      <c r="Z27" s="16"/>
      <c r="AA27" s="16"/>
      <c r="AB27" s="16"/>
      <c r="AC27" s="16"/>
      <c r="AD27" s="16"/>
      <c r="AE27" s="16"/>
      <c r="AF27" s="6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6"/>
    </row>
    <row r="28" spans="1:45" s="134" customFormat="1" ht="15" customHeight="1" x14ac:dyDescent="0.25">
      <c r="A28" s="133"/>
      <c r="B28" s="10"/>
      <c r="C28" s="10"/>
      <c r="D28" s="16"/>
      <c r="E28" s="10"/>
      <c r="F28" s="10"/>
      <c r="G28" s="10"/>
      <c r="H28" s="16"/>
      <c r="I28" s="16"/>
      <c r="J28" s="16"/>
      <c r="K28" s="16"/>
      <c r="L28" s="16"/>
      <c r="M28" s="16"/>
      <c r="N28" s="16"/>
      <c r="O28" s="10"/>
      <c r="P28" s="16"/>
      <c r="Q28" s="16"/>
      <c r="R28" s="16"/>
      <c r="S28" s="16"/>
      <c r="T28" s="10"/>
      <c r="U28" s="10"/>
      <c r="V28" s="132"/>
      <c r="W28" s="16"/>
      <c r="X28" s="16"/>
      <c r="Y28" s="16"/>
      <c r="Z28" s="16"/>
      <c r="AA28" s="16"/>
      <c r="AB28" s="16"/>
      <c r="AC28" s="16"/>
      <c r="AD28" s="16"/>
      <c r="AE28" s="16"/>
      <c r="AF28" s="6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6"/>
    </row>
    <row r="29" spans="1:45" s="134" customFormat="1" ht="15" customHeight="1" x14ac:dyDescent="0.25">
      <c r="A29" s="133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6"/>
    </row>
    <row r="30" spans="1:45" s="134" customFormat="1" ht="15" customHeight="1" x14ac:dyDescent="0.25">
      <c r="A30" s="133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6"/>
    </row>
    <row r="31" spans="1:45" s="134" customFormat="1" ht="15" customHeight="1" x14ac:dyDescent="0.25">
      <c r="A31" s="133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6"/>
    </row>
    <row r="32" spans="1:45" s="134" customFormat="1" ht="15" customHeight="1" x14ac:dyDescent="0.25">
      <c r="A32" s="133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66"/>
    </row>
    <row r="33" spans="1:44" s="134" customFormat="1" ht="15" customHeight="1" x14ac:dyDescent="0.25">
      <c r="A33" s="133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66"/>
    </row>
    <row r="34" spans="1:44" s="134" customFormat="1" ht="15" customHeight="1" x14ac:dyDescent="0.25">
      <c r="A34" s="133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32"/>
      <c r="AI34" s="16"/>
      <c r="AJ34" s="16"/>
      <c r="AK34" s="16"/>
      <c r="AL34" s="16"/>
      <c r="AM34" s="16"/>
      <c r="AN34" s="16"/>
      <c r="AO34" s="16"/>
      <c r="AP34" s="16"/>
      <c r="AQ34" s="16"/>
      <c r="AR34" s="66"/>
    </row>
    <row r="35" spans="1:44" s="134" customFormat="1" ht="15" customHeight="1" x14ac:dyDescent="0.25">
      <c r="A35" s="133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32"/>
      <c r="AI35" s="16"/>
      <c r="AJ35" s="16"/>
      <c r="AK35" s="16"/>
      <c r="AL35" s="16"/>
      <c r="AM35" s="16"/>
      <c r="AN35" s="16"/>
      <c r="AO35" s="16"/>
      <c r="AP35" s="16"/>
      <c r="AQ35" s="16"/>
      <c r="AR35" s="66"/>
    </row>
    <row r="36" spans="1:44" s="134" customFormat="1" ht="15" customHeight="1" x14ac:dyDescent="0.25">
      <c r="A36" s="133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32"/>
      <c r="AI36" s="16"/>
      <c r="AJ36" s="16"/>
      <c r="AK36" s="16"/>
      <c r="AL36" s="16"/>
      <c r="AM36" s="16"/>
      <c r="AN36" s="16"/>
      <c r="AO36" s="16"/>
      <c r="AP36" s="16"/>
      <c r="AQ36" s="16"/>
      <c r="AR36" s="66"/>
    </row>
    <row r="37" spans="1:44" s="134" customFormat="1" ht="15" customHeight="1" x14ac:dyDescent="0.25">
      <c r="A37" s="133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32"/>
      <c r="AI37" s="16"/>
      <c r="AJ37" s="16"/>
      <c r="AK37" s="16"/>
      <c r="AL37" s="16"/>
      <c r="AM37" s="16"/>
      <c r="AN37" s="16"/>
      <c r="AO37" s="16"/>
      <c r="AP37" s="16"/>
      <c r="AQ37" s="16"/>
      <c r="AR37" s="66"/>
    </row>
    <row r="38" spans="1:44" s="134" customFormat="1" ht="15" customHeight="1" x14ac:dyDescent="0.25">
      <c r="A38" s="13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32"/>
      <c r="AI38" s="16"/>
      <c r="AJ38" s="16"/>
      <c r="AK38" s="16"/>
      <c r="AL38" s="16"/>
      <c r="AM38" s="16"/>
      <c r="AN38" s="16"/>
      <c r="AO38" s="16"/>
      <c r="AP38" s="16"/>
      <c r="AQ38" s="16"/>
      <c r="AR38" s="66"/>
    </row>
    <row r="39" spans="1:44" s="134" customFormat="1" ht="15" customHeight="1" x14ac:dyDescent="0.25">
      <c r="A39" s="133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32"/>
      <c r="AI39" s="16"/>
      <c r="AJ39" s="16"/>
      <c r="AK39" s="16"/>
      <c r="AL39" s="16"/>
      <c r="AM39" s="16"/>
      <c r="AN39" s="16"/>
      <c r="AO39" s="16"/>
      <c r="AP39" s="16"/>
      <c r="AQ39" s="16"/>
      <c r="AR39" s="66"/>
    </row>
    <row r="40" spans="1:44" s="134" customFormat="1" ht="15" customHeight="1" x14ac:dyDescent="0.25">
      <c r="A40" s="133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32"/>
      <c r="AI40" s="16"/>
      <c r="AJ40" s="16"/>
      <c r="AK40" s="16"/>
      <c r="AL40" s="16"/>
      <c r="AM40" s="16"/>
      <c r="AN40" s="16"/>
      <c r="AO40" s="16"/>
      <c r="AP40" s="16"/>
      <c r="AQ40" s="16"/>
      <c r="AR40" s="66"/>
    </row>
    <row r="41" spans="1:44" s="134" customFormat="1" ht="15" customHeight="1" x14ac:dyDescent="0.25">
      <c r="A41" s="133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32"/>
      <c r="AI41" s="16"/>
      <c r="AJ41" s="16"/>
      <c r="AK41" s="16"/>
      <c r="AL41" s="16"/>
      <c r="AM41" s="16"/>
      <c r="AN41" s="16"/>
      <c r="AO41" s="16"/>
      <c r="AP41" s="16"/>
      <c r="AQ41" s="16"/>
      <c r="AR41" s="66"/>
    </row>
    <row r="42" spans="1:44" s="134" customFormat="1" ht="15" customHeight="1" x14ac:dyDescent="0.25">
      <c r="A42" s="133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32"/>
      <c r="AI42" s="16"/>
      <c r="AJ42" s="16"/>
      <c r="AK42" s="16"/>
      <c r="AL42" s="16"/>
      <c r="AM42" s="16"/>
      <c r="AN42" s="16"/>
      <c r="AO42" s="16"/>
      <c r="AP42" s="16"/>
      <c r="AQ42" s="16"/>
      <c r="AR42" s="66"/>
    </row>
    <row r="43" spans="1:44" s="134" customFormat="1" ht="15" customHeight="1" x14ac:dyDescent="0.25">
      <c r="A43" s="133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32"/>
      <c r="AI43" s="16"/>
      <c r="AJ43" s="16"/>
      <c r="AK43" s="16"/>
      <c r="AL43" s="16"/>
      <c r="AM43" s="16"/>
      <c r="AN43" s="16"/>
      <c r="AO43" s="16"/>
      <c r="AP43" s="16"/>
      <c r="AQ43" s="16"/>
      <c r="AR43" s="66"/>
    </row>
    <row r="44" spans="1:44" s="134" customFormat="1" ht="15" customHeight="1" x14ac:dyDescent="0.25">
      <c r="A44" s="133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32"/>
      <c r="AI44" s="16"/>
      <c r="AJ44" s="16"/>
      <c r="AK44" s="16"/>
      <c r="AL44" s="16"/>
      <c r="AM44" s="16"/>
      <c r="AN44" s="16"/>
      <c r="AO44" s="16"/>
      <c r="AP44" s="16"/>
      <c r="AQ44" s="16"/>
      <c r="AR44" s="66"/>
    </row>
    <row r="45" spans="1:44" s="134" customFormat="1" ht="15" customHeight="1" x14ac:dyDescent="0.25">
      <c r="A45" s="133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32"/>
      <c r="AI45" s="16"/>
      <c r="AJ45" s="16"/>
      <c r="AK45" s="16"/>
      <c r="AL45" s="16"/>
      <c r="AM45" s="16"/>
      <c r="AN45" s="16"/>
      <c r="AO45" s="16"/>
      <c r="AP45" s="16"/>
      <c r="AQ45" s="16"/>
      <c r="AR45" s="66"/>
    </row>
    <row r="46" spans="1:44" s="134" customFormat="1" ht="15" customHeight="1" x14ac:dyDescent="0.25">
      <c r="A46" s="13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32"/>
      <c r="AI46" s="16"/>
      <c r="AJ46" s="16"/>
      <c r="AK46" s="16"/>
      <c r="AL46" s="16"/>
      <c r="AM46" s="16"/>
      <c r="AN46" s="16"/>
      <c r="AO46" s="16"/>
      <c r="AP46" s="16"/>
      <c r="AQ46" s="16"/>
      <c r="AR46" s="66"/>
    </row>
    <row r="47" spans="1:44" s="134" customFormat="1" ht="15" customHeight="1" x14ac:dyDescent="0.25">
      <c r="A47" s="13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32"/>
      <c r="AI47" s="16"/>
      <c r="AJ47" s="16"/>
      <c r="AK47" s="16"/>
      <c r="AL47" s="16"/>
      <c r="AM47" s="16"/>
      <c r="AN47" s="16"/>
      <c r="AO47" s="16"/>
      <c r="AP47" s="16"/>
      <c r="AQ47" s="16"/>
      <c r="AR47" s="66"/>
    </row>
    <row r="48" spans="1:44" s="134" customFormat="1" ht="15" customHeight="1" x14ac:dyDescent="0.25">
      <c r="A48" s="13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32"/>
      <c r="AI48" s="16"/>
      <c r="AJ48" s="16"/>
      <c r="AK48" s="16"/>
      <c r="AL48" s="16"/>
      <c r="AM48" s="16"/>
      <c r="AN48" s="16"/>
      <c r="AO48" s="16"/>
      <c r="AP48" s="16"/>
      <c r="AQ48" s="16"/>
      <c r="AR48" s="66"/>
    </row>
    <row r="49" spans="1:44" s="134" customFormat="1" ht="15" customHeight="1" x14ac:dyDescent="0.25">
      <c r="A49" s="13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32"/>
      <c r="AI49" s="16"/>
      <c r="AJ49" s="16"/>
      <c r="AK49" s="16"/>
      <c r="AL49" s="16"/>
      <c r="AM49" s="16"/>
      <c r="AN49" s="16"/>
      <c r="AO49" s="16"/>
      <c r="AP49" s="16"/>
      <c r="AQ49" s="16"/>
      <c r="AR49" s="66"/>
    </row>
    <row r="50" spans="1:44" s="134" customFormat="1" ht="15" customHeight="1" x14ac:dyDescent="0.25">
      <c r="A50" s="13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32"/>
      <c r="AI50" s="16"/>
      <c r="AJ50" s="16"/>
      <c r="AK50" s="16"/>
      <c r="AL50" s="16"/>
      <c r="AM50" s="16"/>
      <c r="AN50" s="16"/>
      <c r="AO50" s="16"/>
      <c r="AP50" s="16"/>
      <c r="AQ50" s="16"/>
      <c r="AR50" s="66"/>
    </row>
    <row r="51" spans="1:44" s="134" customFormat="1" ht="15" customHeight="1" x14ac:dyDescent="0.25">
      <c r="A51" s="13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32"/>
      <c r="AI51" s="16"/>
      <c r="AJ51" s="16"/>
      <c r="AK51" s="16"/>
      <c r="AL51" s="16"/>
      <c r="AM51" s="16"/>
      <c r="AN51" s="16"/>
      <c r="AO51" s="16"/>
      <c r="AP51" s="16"/>
      <c r="AQ51" s="16"/>
      <c r="AR51" s="66"/>
    </row>
    <row r="52" spans="1:44" s="134" customFormat="1" ht="15" customHeight="1" x14ac:dyDescent="0.25">
      <c r="A52" s="13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32"/>
      <c r="AI52" s="16"/>
      <c r="AJ52" s="16"/>
      <c r="AK52" s="16"/>
      <c r="AL52" s="16"/>
      <c r="AM52" s="16"/>
      <c r="AN52" s="16"/>
      <c r="AO52" s="16"/>
      <c r="AP52" s="16"/>
      <c r="AQ52" s="16"/>
      <c r="AR52" s="66"/>
    </row>
    <row r="53" spans="1:44" s="134" customFormat="1" ht="15" customHeight="1" x14ac:dyDescent="0.25">
      <c r="A53" s="13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32"/>
      <c r="AI53" s="16"/>
      <c r="AJ53" s="16"/>
      <c r="AK53" s="16"/>
      <c r="AL53" s="16"/>
      <c r="AM53" s="16"/>
      <c r="AN53" s="16"/>
      <c r="AO53" s="16"/>
      <c r="AP53" s="16"/>
      <c r="AQ53" s="16"/>
      <c r="AR53" s="66"/>
    </row>
    <row r="54" spans="1:44" s="134" customFormat="1" ht="15" customHeight="1" x14ac:dyDescent="0.25">
      <c r="A54" s="13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32"/>
      <c r="AI54" s="16"/>
      <c r="AJ54" s="16"/>
      <c r="AK54" s="16"/>
      <c r="AL54" s="16"/>
      <c r="AM54" s="16"/>
      <c r="AN54" s="16"/>
      <c r="AO54" s="16"/>
      <c r="AP54" s="16"/>
      <c r="AQ54" s="16"/>
      <c r="AR54" s="66"/>
    </row>
    <row r="55" spans="1:44" s="134" customFormat="1" ht="15" customHeight="1" x14ac:dyDescent="0.25">
      <c r="A55" s="13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32"/>
      <c r="AI55" s="16"/>
      <c r="AJ55" s="16"/>
      <c r="AK55" s="16"/>
      <c r="AL55" s="16"/>
      <c r="AM55" s="16"/>
      <c r="AN55" s="16"/>
      <c r="AO55" s="16"/>
      <c r="AP55" s="16"/>
      <c r="AQ55" s="16"/>
      <c r="AR55" s="66"/>
    </row>
    <row r="56" spans="1:44" s="134" customFormat="1" ht="15" customHeight="1" x14ac:dyDescent="0.25">
      <c r="A56" s="13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32"/>
      <c r="AI56" s="16"/>
      <c r="AJ56" s="16"/>
      <c r="AK56" s="16"/>
      <c r="AL56" s="16"/>
      <c r="AM56" s="16"/>
      <c r="AN56" s="16"/>
      <c r="AO56" s="16"/>
      <c r="AP56" s="16"/>
      <c r="AQ56" s="16"/>
      <c r="AR56" s="66"/>
    </row>
    <row r="57" spans="1:44" s="134" customFormat="1" ht="15" customHeight="1" x14ac:dyDescent="0.25">
      <c r="A57" s="13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32"/>
      <c r="AI57" s="16"/>
      <c r="AJ57" s="16"/>
      <c r="AK57" s="16"/>
      <c r="AL57" s="16"/>
      <c r="AM57" s="16"/>
      <c r="AN57" s="16"/>
      <c r="AO57" s="16"/>
      <c r="AP57" s="16"/>
      <c r="AQ57" s="16"/>
      <c r="AR57" s="66"/>
    </row>
    <row r="58" spans="1:44" s="134" customFormat="1" ht="15" customHeight="1" x14ac:dyDescent="0.25">
      <c r="A58" s="13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32"/>
      <c r="AI58" s="16"/>
      <c r="AJ58" s="16"/>
      <c r="AK58" s="16"/>
      <c r="AL58" s="16"/>
      <c r="AM58" s="16"/>
      <c r="AN58" s="16"/>
      <c r="AO58" s="16"/>
      <c r="AP58" s="16"/>
      <c r="AQ58" s="16"/>
      <c r="AR58" s="66"/>
    </row>
    <row r="59" spans="1:44" s="134" customFormat="1" ht="15" customHeight="1" x14ac:dyDescent="0.25">
      <c r="A59" s="13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32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134" customFormat="1" ht="15" customHeight="1" x14ac:dyDescent="0.25">
      <c r="A60" s="13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32"/>
      <c r="AI60" s="16"/>
      <c r="AJ60" s="16"/>
      <c r="AK60" s="16"/>
      <c r="AL60" s="16"/>
      <c r="AM60" s="16"/>
      <c r="AN60" s="16"/>
      <c r="AO60" s="16"/>
      <c r="AP60" s="16"/>
      <c r="AQ60" s="16"/>
    </row>
    <row r="61" spans="1:44" s="134" customFormat="1" ht="15" customHeight="1" x14ac:dyDescent="0.25">
      <c r="A61" s="13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32"/>
      <c r="AI61" s="16"/>
      <c r="AJ61" s="16"/>
      <c r="AK61" s="16"/>
      <c r="AL61" s="16"/>
      <c r="AM61" s="16"/>
      <c r="AN61" s="16"/>
      <c r="AO61" s="16"/>
      <c r="AP61" s="16"/>
      <c r="AQ61" s="16"/>
    </row>
    <row r="62" spans="1:44" s="134" customFormat="1" ht="15" customHeight="1" x14ac:dyDescent="0.25">
      <c r="A62" s="13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32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134" customFormat="1" ht="15" customHeight="1" x14ac:dyDescent="0.25">
      <c r="A63" s="13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32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134" customFormat="1" ht="15" customHeight="1" x14ac:dyDescent="0.25">
      <c r="A64" s="13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32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134" customFormat="1" ht="15" customHeight="1" x14ac:dyDescent="0.25">
      <c r="A65" s="13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32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134" customFormat="1" ht="15" customHeight="1" x14ac:dyDescent="0.25">
      <c r="A66" s="13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32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134" customFormat="1" ht="15" customHeight="1" x14ac:dyDescent="0.25">
      <c r="A67" s="13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32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134" customFormat="1" ht="15" customHeight="1" x14ac:dyDescent="0.25">
      <c r="A68" s="13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32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134" customFormat="1" ht="15" customHeight="1" x14ac:dyDescent="0.25">
      <c r="A69" s="13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32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134" customFormat="1" ht="15" customHeight="1" x14ac:dyDescent="0.25">
      <c r="A70" s="13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32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134" customFormat="1" ht="15" customHeight="1" x14ac:dyDescent="0.25">
      <c r="A71" s="13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32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134" customFormat="1" ht="15" customHeight="1" x14ac:dyDescent="0.25">
      <c r="A72" s="13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32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134" customFormat="1" ht="15" customHeight="1" x14ac:dyDescent="0.25">
      <c r="A73" s="13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32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134" customFormat="1" ht="15" customHeight="1" x14ac:dyDescent="0.25">
      <c r="A74" s="13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32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134" customFormat="1" ht="15" customHeight="1" x14ac:dyDescent="0.25">
      <c r="A75" s="13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32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134" customFormat="1" ht="15" customHeight="1" x14ac:dyDescent="0.25">
      <c r="A76" s="13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32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134" customFormat="1" ht="15" customHeight="1" x14ac:dyDescent="0.25">
      <c r="A77" s="13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32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134" customFormat="1" ht="15" customHeight="1" x14ac:dyDescent="0.25">
      <c r="A78" s="13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32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134" customFormat="1" ht="15" customHeight="1" x14ac:dyDescent="0.25">
      <c r="A79" s="13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0"/>
      <c r="AH79" s="132"/>
      <c r="AI79" s="16"/>
      <c r="AJ79" s="16"/>
      <c r="AK79" s="16"/>
      <c r="AL79" s="16"/>
      <c r="AM79" s="16"/>
      <c r="AN79" s="16"/>
      <c r="AO79" s="16"/>
      <c r="AP79" s="16"/>
      <c r="AQ79" s="16"/>
      <c r="AR79"/>
    </row>
    <row r="80" spans="1:44" s="134" customFormat="1" ht="15" customHeight="1" x14ac:dyDescent="0.25">
      <c r="A80" s="13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0"/>
      <c r="AH80" s="132"/>
      <c r="AI80" s="16"/>
      <c r="AJ80" s="16"/>
      <c r="AK80" s="16"/>
      <c r="AL80" s="16"/>
      <c r="AM80" s="16"/>
      <c r="AN80" s="16"/>
      <c r="AO80" s="16"/>
      <c r="AP80" s="16"/>
      <c r="AQ80" s="16"/>
      <c r="AR80"/>
    </row>
    <row r="81" spans="1:44" s="134" customFormat="1" ht="15" customHeight="1" x14ac:dyDescent="0.25">
      <c r="A81" s="13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32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134" customFormat="1" ht="15" customHeight="1" x14ac:dyDescent="0.25">
      <c r="A82" s="13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32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134" customFormat="1" ht="15" customHeight="1" x14ac:dyDescent="0.25">
      <c r="A83" s="13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32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134" customFormat="1" ht="15" customHeight="1" x14ac:dyDescent="0.25">
      <c r="A84" s="13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32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134" customFormat="1" ht="15" customHeight="1" x14ac:dyDescent="0.25">
      <c r="A85" s="13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32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134" customFormat="1" ht="15" customHeight="1" x14ac:dyDescent="0.25">
      <c r="A86" s="13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32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134" customFormat="1" ht="15" customHeight="1" x14ac:dyDescent="0.25">
      <c r="A87" s="13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32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134" customFormat="1" ht="15" customHeight="1" x14ac:dyDescent="0.25">
      <c r="A88" s="13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32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134" customFormat="1" ht="15" customHeight="1" x14ac:dyDescent="0.25">
      <c r="A89" s="13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32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134" customFormat="1" ht="15" customHeight="1" x14ac:dyDescent="0.25">
      <c r="A90" s="13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32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134" customFormat="1" ht="15" customHeight="1" x14ac:dyDescent="0.25">
      <c r="A91" s="13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32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134" customFormat="1" ht="15" customHeight="1" x14ac:dyDescent="0.25">
      <c r="A92" s="13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32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134" customFormat="1" ht="15" customHeight="1" x14ac:dyDescent="0.25">
      <c r="A93" s="13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32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134" customFormat="1" ht="15" customHeight="1" x14ac:dyDescent="0.25">
      <c r="A94" s="13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32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134" customFormat="1" ht="15" customHeight="1" x14ac:dyDescent="0.25">
      <c r="A95" s="13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32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134" customFormat="1" ht="15" customHeight="1" x14ac:dyDescent="0.25">
      <c r="A96" s="13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32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134" customFormat="1" ht="15" customHeight="1" x14ac:dyDescent="0.25">
      <c r="A97" s="13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32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134" customFormat="1" ht="15" customHeight="1" x14ac:dyDescent="0.25">
      <c r="A98" s="13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32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134" customFormat="1" ht="15" customHeight="1" x14ac:dyDescent="0.25">
      <c r="A99" s="13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32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134" customFormat="1" ht="15" customHeight="1" x14ac:dyDescent="0.25">
      <c r="A100" s="13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32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134" customFormat="1" ht="15" customHeight="1" x14ac:dyDescent="0.25">
      <c r="A101" s="13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32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134" customFormat="1" ht="15" customHeight="1" x14ac:dyDescent="0.25">
      <c r="A102" s="13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32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134" customFormat="1" ht="15" customHeight="1" x14ac:dyDescent="0.25">
      <c r="A103" s="13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32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134" customFormat="1" ht="15" customHeight="1" x14ac:dyDescent="0.25">
      <c r="A104" s="13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32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134" customFormat="1" ht="15" customHeight="1" x14ac:dyDescent="0.25">
      <c r="A105" s="13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32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134" customFormat="1" ht="15" customHeight="1" x14ac:dyDescent="0.25">
      <c r="A106" s="13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32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134" customFormat="1" ht="15" customHeight="1" x14ac:dyDescent="0.25">
      <c r="A107" s="13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32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134" customFormat="1" ht="15" customHeight="1" x14ac:dyDescent="0.25">
      <c r="A108" s="13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32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134" customFormat="1" ht="15" customHeight="1" x14ac:dyDescent="0.25">
      <c r="A109" s="13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32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134" customFormat="1" ht="15" customHeight="1" x14ac:dyDescent="0.25">
      <c r="A110" s="13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32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134" customFormat="1" ht="15" customHeight="1" x14ac:dyDescent="0.25">
      <c r="A111" s="13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32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134" customFormat="1" ht="15" customHeight="1" x14ac:dyDescent="0.25">
      <c r="A112" s="13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32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134" customFormat="1" ht="15" customHeight="1" x14ac:dyDescent="0.25">
      <c r="A113" s="13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32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134" customFormat="1" ht="15" customHeight="1" x14ac:dyDescent="0.25">
      <c r="A114" s="13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32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134" customFormat="1" ht="15" customHeight="1" x14ac:dyDescent="0.25">
      <c r="A115" s="13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32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134" customFormat="1" ht="15" customHeight="1" x14ac:dyDescent="0.25">
      <c r="A116" s="13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32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134" customFormat="1" ht="15" customHeight="1" x14ac:dyDescent="0.25">
      <c r="A117" s="13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32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134" customFormat="1" ht="15" customHeight="1" x14ac:dyDescent="0.25">
      <c r="A118" s="13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32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134" customFormat="1" ht="15" customHeight="1" x14ac:dyDescent="0.25">
      <c r="A119" s="13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32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134" customFormat="1" ht="15" customHeight="1" x14ac:dyDescent="0.25">
      <c r="A120" s="13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32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134" customFormat="1" ht="15" customHeight="1" x14ac:dyDescent="0.25">
      <c r="A121" s="13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32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134" customFormat="1" ht="15" customHeight="1" x14ac:dyDescent="0.25">
      <c r="A122" s="13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32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134" customFormat="1" ht="15" customHeight="1" x14ac:dyDescent="0.25">
      <c r="A123" s="13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32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134" customFormat="1" ht="15" customHeight="1" x14ac:dyDescent="0.25">
      <c r="A124" s="13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32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134" customFormat="1" ht="15" customHeight="1" x14ac:dyDescent="0.25">
      <c r="A125" s="13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32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134" customFormat="1" ht="15" customHeight="1" x14ac:dyDescent="0.25">
      <c r="A126" s="13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32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134" customFormat="1" ht="15" customHeight="1" x14ac:dyDescent="0.25">
      <c r="A127" s="13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32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134" customFormat="1" ht="15" customHeight="1" x14ac:dyDescent="0.25">
      <c r="A128" s="13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32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134" customFormat="1" ht="15" customHeight="1" x14ac:dyDescent="0.25">
      <c r="A129" s="13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32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134" customFormat="1" ht="15" customHeight="1" x14ac:dyDescent="0.25">
      <c r="A130" s="13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32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134" customFormat="1" ht="15" customHeight="1" x14ac:dyDescent="0.25">
      <c r="A131" s="13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32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134" customFormat="1" ht="15" customHeight="1" x14ac:dyDescent="0.25">
      <c r="A132" s="13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32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134" customFormat="1" ht="15" customHeight="1" x14ac:dyDescent="0.25">
      <c r="A133" s="13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32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134" customFormat="1" ht="15" customHeight="1" x14ac:dyDescent="0.25">
      <c r="A134" s="13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32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134" customFormat="1" ht="15" customHeight="1" x14ac:dyDescent="0.25">
      <c r="A135" s="13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32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134" customFormat="1" ht="15" customHeight="1" x14ac:dyDescent="0.25">
      <c r="A136" s="13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32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134" customFormat="1" ht="15" customHeight="1" x14ac:dyDescent="0.25">
      <c r="A137" s="13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32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134" customFormat="1" ht="15" customHeight="1" x14ac:dyDescent="0.25">
      <c r="A138" s="13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32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134" customFormat="1" ht="15" customHeight="1" x14ac:dyDescent="0.25">
      <c r="A139" s="13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32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134" customFormat="1" ht="15" customHeight="1" x14ac:dyDescent="0.25">
      <c r="A140" s="13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32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134" customFormat="1" ht="15" customHeight="1" x14ac:dyDescent="0.25">
      <c r="A141" s="13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32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134" customFormat="1" ht="15" customHeight="1" x14ac:dyDescent="0.25">
      <c r="A142" s="13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32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134" customFormat="1" ht="15" customHeight="1" x14ac:dyDescent="0.25">
      <c r="A143" s="13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32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134" customFormat="1" ht="15" customHeight="1" x14ac:dyDescent="0.25">
      <c r="A144" s="13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32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134" customFormat="1" ht="15" customHeight="1" x14ac:dyDescent="0.25">
      <c r="A145" s="13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32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134" customFormat="1" ht="15" customHeight="1" x14ac:dyDescent="0.25">
      <c r="A146" s="13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32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134" customFormat="1" ht="15" customHeight="1" x14ac:dyDescent="0.25">
      <c r="A147" s="13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32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134" customFormat="1" ht="15" customHeight="1" x14ac:dyDescent="0.25">
      <c r="A148" s="13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32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134" customFormat="1" ht="15" customHeight="1" x14ac:dyDescent="0.25">
      <c r="A149" s="13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32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134" customFormat="1" ht="15" customHeight="1" x14ac:dyDescent="0.25">
      <c r="A150" s="13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32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134" customFormat="1" ht="15" customHeight="1" x14ac:dyDescent="0.25">
      <c r="A151" s="13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32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134" customFormat="1" ht="15" customHeight="1" x14ac:dyDescent="0.25">
      <c r="A152" s="13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32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134" customFormat="1" ht="15" customHeight="1" x14ac:dyDescent="0.25">
      <c r="A153" s="13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32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134" customFormat="1" ht="15" customHeight="1" x14ac:dyDescent="0.25">
      <c r="A154" s="13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32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134" customFormat="1" ht="15" customHeight="1" x14ac:dyDescent="0.25">
      <c r="A155" s="13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32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134" customFormat="1" ht="15" customHeight="1" x14ac:dyDescent="0.25">
      <c r="A156" s="13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32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134" customFormat="1" ht="15" customHeight="1" x14ac:dyDescent="0.25">
      <c r="A157" s="13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32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134" customFormat="1" ht="15" customHeight="1" x14ac:dyDescent="0.25">
      <c r="A158" s="13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32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134" customFormat="1" ht="15" customHeight="1" x14ac:dyDescent="0.25">
      <c r="A159" s="13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32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134" customFormat="1" ht="15" customHeight="1" x14ac:dyDescent="0.25">
      <c r="A160" s="13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32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134" customFormat="1" ht="15" customHeight="1" x14ac:dyDescent="0.25">
      <c r="A161" s="13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32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134" customFormat="1" ht="15" customHeight="1" x14ac:dyDescent="0.25">
      <c r="A162" s="13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32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134" customFormat="1" ht="15" customHeight="1" x14ac:dyDescent="0.25">
      <c r="A163" s="13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32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134" customFormat="1" ht="15" customHeight="1" x14ac:dyDescent="0.25">
      <c r="A164" s="13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32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134" customFormat="1" ht="15" customHeight="1" x14ac:dyDescent="0.25">
      <c r="A165" s="13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32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134" customFormat="1" ht="15" customHeight="1" x14ac:dyDescent="0.25">
      <c r="A166" s="13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32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134" customFormat="1" ht="15" customHeight="1" x14ac:dyDescent="0.25">
      <c r="A167" s="13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32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134" customFormat="1" ht="15" customHeight="1" x14ac:dyDescent="0.25">
      <c r="A168" s="13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32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134" customFormat="1" ht="15" customHeight="1" x14ac:dyDescent="0.25">
      <c r="A169" s="13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32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134" customFormat="1" ht="15" customHeight="1" x14ac:dyDescent="0.25">
      <c r="A170" s="13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32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134" customFormat="1" ht="15" customHeight="1" x14ac:dyDescent="0.25">
      <c r="A171" s="133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32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s="134" customFormat="1" ht="15" customHeight="1" x14ac:dyDescent="0.25">
      <c r="A172" s="133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0"/>
      <c r="P172" s="10"/>
      <c r="Q172" s="10"/>
      <c r="R172" s="10"/>
      <c r="S172" s="10"/>
      <c r="T172" s="10"/>
      <c r="U172" s="16"/>
      <c r="V172" s="16"/>
      <c r="W172" s="16"/>
      <c r="X172" s="16"/>
      <c r="Y172" s="10"/>
      <c r="Z172" s="10"/>
      <c r="AA172" s="10"/>
      <c r="AB172" s="10"/>
      <c r="AC172" s="10"/>
      <c r="AD172" s="10"/>
      <c r="AE172" s="10"/>
      <c r="AF172" s="10"/>
      <c r="AG172" s="10"/>
      <c r="AH172" s="132"/>
      <c r="AI172" s="16"/>
      <c r="AJ172" s="16"/>
      <c r="AK172" s="10"/>
      <c r="AL172" s="10"/>
      <c r="AM172" s="10"/>
      <c r="AN172" s="10"/>
      <c r="AO172" s="10"/>
      <c r="AP172" s="10"/>
      <c r="AQ172" s="10"/>
      <c r="AR172"/>
    </row>
    <row r="173" spans="1:44" s="134" customFormat="1" ht="15" customHeight="1" x14ac:dyDescent="0.25">
      <c r="A173" s="133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0"/>
      <c r="P173" s="10"/>
      <c r="Q173" s="10"/>
      <c r="R173" s="10"/>
      <c r="S173" s="10"/>
      <c r="T173" s="10"/>
      <c r="U173" s="16"/>
      <c r="V173" s="16"/>
      <c r="W173" s="16"/>
      <c r="X173" s="16"/>
      <c r="Y173" s="10"/>
      <c r="Z173" s="10"/>
      <c r="AA173" s="10"/>
      <c r="AB173" s="10"/>
      <c r="AC173" s="10"/>
      <c r="AD173" s="10"/>
      <c r="AE173" s="10"/>
      <c r="AF173" s="10"/>
      <c r="AG173" s="10"/>
      <c r="AH173" s="132"/>
      <c r="AI173" s="16"/>
      <c r="AJ173" s="16"/>
      <c r="AK173" s="10"/>
      <c r="AL173" s="10"/>
      <c r="AM173" s="10"/>
      <c r="AN173" s="10"/>
      <c r="AO173" s="10"/>
      <c r="AP173" s="10"/>
      <c r="AQ173" s="10"/>
      <c r="AR173"/>
    </row>
    <row r="174" spans="1:44" ht="15" customHeight="1" x14ac:dyDescent="0.25">
      <c r="AG174" s="10"/>
      <c r="AH174" s="132"/>
      <c r="AI174" s="16"/>
      <c r="AJ174" s="16"/>
    </row>
    <row r="175" spans="1:44" ht="15" customHeight="1" x14ac:dyDescent="0.25">
      <c r="AG175" s="10"/>
      <c r="AH175" s="132"/>
      <c r="AI175" s="16"/>
      <c r="AJ175" s="16"/>
    </row>
    <row r="176" spans="1:44" ht="15" customHeight="1" x14ac:dyDescent="0.25">
      <c r="AG176" s="10"/>
      <c r="AH176" s="132"/>
      <c r="AI176" s="16"/>
      <c r="AJ176" s="16"/>
    </row>
    <row r="177" spans="2:43" ht="15" customHeight="1" x14ac:dyDescent="0.25">
      <c r="AG177" s="10"/>
      <c r="AH177" s="132"/>
      <c r="AI177" s="16"/>
      <c r="AJ177" s="16"/>
    </row>
    <row r="178" spans="2:43" ht="15" customHeight="1" x14ac:dyDescent="0.25">
      <c r="AG178" s="10"/>
      <c r="AH178" s="132"/>
      <c r="AI178" s="16"/>
      <c r="AJ178" s="16"/>
    </row>
    <row r="179" spans="2:43" ht="15" customHeight="1" x14ac:dyDescent="0.25">
      <c r="AG179" s="10"/>
      <c r="AH179" s="132"/>
      <c r="AI179" s="16"/>
      <c r="AJ179" s="16"/>
    </row>
    <row r="180" spans="2:43" ht="15" customHeight="1" x14ac:dyDescent="0.25">
      <c r="AG180" s="10"/>
      <c r="AH180" s="132"/>
      <c r="AI180" s="16"/>
      <c r="AJ180" s="16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</sheetData>
  <sortState xmlns:xlrd2="http://schemas.microsoft.com/office/spreadsheetml/2017/richdata2" ref="B10:AH11">
    <sortCondition ref="B10:B1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8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6"/>
      <c r="D2" s="57"/>
      <c r="E2" s="8" t="s">
        <v>7</v>
      </c>
      <c r="F2" s="21"/>
      <c r="G2" s="21"/>
      <c r="H2" s="21"/>
      <c r="I2" s="28"/>
      <c r="J2" s="9"/>
      <c r="K2" s="20"/>
      <c r="L2" s="17" t="s">
        <v>20</v>
      </c>
      <c r="M2" s="21"/>
      <c r="N2" s="21"/>
      <c r="O2" s="27"/>
      <c r="P2" s="6"/>
      <c r="Q2" s="17" t="s">
        <v>21</v>
      </c>
      <c r="R2" s="21"/>
      <c r="S2" s="21"/>
      <c r="T2" s="21"/>
      <c r="U2" s="28"/>
      <c r="V2" s="27"/>
      <c r="W2" s="6"/>
      <c r="X2" s="58" t="s">
        <v>12</v>
      </c>
      <c r="Y2" s="59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22</v>
      </c>
      <c r="AI2" s="21"/>
      <c r="AJ2" s="21"/>
      <c r="AK2" s="27"/>
      <c r="AL2" s="6"/>
      <c r="AM2" s="17" t="s">
        <v>21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60"/>
      <c r="W4" s="18"/>
      <c r="X4" s="12">
        <v>2019</v>
      </c>
      <c r="Y4" s="12" t="s">
        <v>26</v>
      </c>
      <c r="Z4" s="1" t="s">
        <v>25</v>
      </c>
      <c r="AA4" s="12">
        <v>7</v>
      </c>
      <c r="AB4" s="12">
        <v>0</v>
      </c>
      <c r="AC4" s="12">
        <v>10</v>
      </c>
      <c r="AD4" s="12">
        <v>1</v>
      </c>
      <c r="AE4" s="12">
        <v>19</v>
      </c>
      <c r="AF4" s="65">
        <v>0.48709999999999998</v>
      </c>
      <c r="AG4" s="18">
        <v>39</v>
      </c>
      <c r="AH4" s="40"/>
      <c r="AI4" s="7"/>
      <c r="AJ4" s="7"/>
      <c r="AK4" s="7"/>
      <c r="AM4" s="12">
        <v>2</v>
      </c>
      <c r="AN4" s="12">
        <v>0</v>
      </c>
      <c r="AO4" s="13">
        <v>1</v>
      </c>
      <c r="AP4" s="12">
        <v>0</v>
      </c>
      <c r="AQ4" s="12">
        <v>7</v>
      </c>
      <c r="AR4" s="55">
        <v>0.4375</v>
      </c>
      <c r="AS4" s="18">
        <v>16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60"/>
      <c r="W5" s="18"/>
      <c r="X5" s="12">
        <v>2020</v>
      </c>
      <c r="Y5" s="12" t="s">
        <v>31</v>
      </c>
      <c r="Z5" s="1" t="s">
        <v>32</v>
      </c>
      <c r="AA5" s="12">
        <v>8</v>
      </c>
      <c r="AB5" s="12">
        <v>0</v>
      </c>
      <c r="AC5" s="12">
        <v>13</v>
      </c>
      <c r="AD5" s="12">
        <v>4</v>
      </c>
      <c r="AE5" s="12">
        <v>29</v>
      </c>
      <c r="AF5" s="31">
        <v>0.50870000000000004</v>
      </c>
      <c r="AG5" s="18">
        <v>57</v>
      </c>
      <c r="AH5" s="40" t="s">
        <v>33</v>
      </c>
      <c r="AI5" s="7"/>
      <c r="AJ5" s="7" t="s">
        <v>34</v>
      </c>
      <c r="AK5" s="7"/>
      <c r="AL5" s="66"/>
      <c r="AM5" s="12"/>
      <c r="AN5" s="12"/>
      <c r="AO5" s="13"/>
      <c r="AP5" s="12"/>
      <c r="AQ5" s="12"/>
      <c r="AR5" s="55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2020</v>
      </c>
      <c r="C6" s="14" t="s">
        <v>31</v>
      </c>
      <c r="D6" s="1" t="s">
        <v>36</v>
      </c>
      <c r="E6" s="12">
        <v>5</v>
      </c>
      <c r="F6" s="12">
        <v>0</v>
      </c>
      <c r="G6" s="12">
        <v>6</v>
      </c>
      <c r="H6" s="13">
        <v>0</v>
      </c>
      <c r="I6" s="12">
        <v>11</v>
      </c>
      <c r="J6" s="31">
        <v>0.45829999999999999</v>
      </c>
      <c r="K6" s="18">
        <v>24</v>
      </c>
      <c r="L6" s="40"/>
      <c r="M6" s="7"/>
      <c r="N6" s="7"/>
      <c r="O6" s="7"/>
      <c r="Q6" s="12"/>
      <c r="R6" s="12"/>
      <c r="S6" s="13"/>
      <c r="T6" s="12"/>
      <c r="U6" s="12"/>
      <c r="V6" s="13"/>
      <c r="W6" s="18"/>
      <c r="X6" s="12">
        <v>2020</v>
      </c>
      <c r="Y6" s="12" t="s">
        <v>30</v>
      </c>
      <c r="Z6" s="1" t="s">
        <v>25</v>
      </c>
      <c r="AA6" s="12"/>
      <c r="AB6" s="12"/>
      <c r="AC6" s="12"/>
      <c r="AD6" s="12"/>
      <c r="AE6" s="12"/>
      <c r="AF6" s="31"/>
      <c r="AG6" s="18"/>
      <c r="AH6" s="40"/>
      <c r="AI6" s="7"/>
      <c r="AJ6" s="7"/>
      <c r="AK6" s="7"/>
      <c r="AL6" s="66"/>
      <c r="AM6" s="12">
        <v>2</v>
      </c>
      <c r="AN6" s="12">
        <v>0</v>
      </c>
      <c r="AO6" s="13">
        <v>6</v>
      </c>
      <c r="AP6" s="12">
        <v>2</v>
      </c>
      <c r="AQ6" s="12">
        <v>9</v>
      </c>
      <c r="AR6" s="55">
        <v>0.75</v>
      </c>
      <c r="AS6" s="18">
        <v>12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40"/>
      <c r="M7" s="7"/>
      <c r="N7" s="7"/>
      <c r="O7" s="7"/>
      <c r="Q7" s="12"/>
      <c r="R7" s="12"/>
      <c r="S7" s="13"/>
      <c r="T7" s="12"/>
      <c r="U7" s="12"/>
      <c r="V7" s="13"/>
      <c r="W7" s="18"/>
      <c r="X7" s="67">
        <v>2021</v>
      </c>
      <c r="Y7" s="67" t="s">
        <v>26</v>
      </c>
      <c r="Z7" s="68" t="s">
        <v>36</v>
      </c>
      <c r="AA7" s="67">
        <v>18</v>
      </c>
      <c r="AB7" s="67">
        <v>0</v>
      </c>
      <c r="AC7" s="67">
        <v>34</v>
      </c>
      <c r="AD7" s="67">
        <v>28</v>
      </c>
      <c r="AE7" s="67">
        <v>120</v>
      </c>
      <c r="AF7" s="69">
        <v>0.72289999999999999</v>
      </c>
      <c r="AG7" s="70">
        <v>166</v>
      </c>
      <c r="AH7" s="7"/>
      <c r="AI7" s="7" t="s">
        <v>37</v>
      </c>
      <c r="AJ7" s="7" t="s">
        <v>38</v>
      </c>
      <c r="AK7" s="12" t="s">
        <v>39</v>
      </c>
      <c r="AL7" s="16"/>
      <c r="AM7" s="67">
        <v>2</v>
      </c>
      <c r="AN7" s="67">
        <v>0</v>
      </c>
      <c r="AO7" s="138">
        <v>1</v>
      </c>
      <c r="AP7" s="67">
        <v>0</v>
      </c>
      <c r="AQ7" s="67">
        <v>4</v>
      </c>
      <c r="AR7" s="139">
        <v>0.26669999999999999</v>
      </c>
      <c r="AS7" s="70">
        <v>15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67">
        <v>2022</v>
      </c>
      <c r="C8" s="170" t="s">
        <v>88</v>
      </c>
      <c r="D8" s="68" t="s">
        <v>89</v>
      </c>
      <c r="E8" s="67">
        <v>19</v>
      </c>
      <c r="F8" s="67">
        <v>0</v>
      </c>
      <c r="G8" s="67">
        <v>11</v>
      </c>
      <c r="H8" s="138">
        <v>1</v>
      </c>
      <c r="I8" s="67">
        <v>54</v>
      </c>
      <c r="J8" s="69">
        <v>0.42859999999999998</v>
      </c>
      <c r="K8" s="70">
        <v>126</v>
      </c>
      <c r="L8" s="40"/>
      <c r="M8" s="7"/>
      <c r="N8" s="7"/>
      <c r="O8" s="7"/>
      <c r="P8" s="10"/>
      <c r="Q8" s="12">
        <v>4</v>
      </c>
      <c r="R8" s="12">
        <v>1</v>
      </c>
      <c r="S8" s="13">
        <v>0</v>
      </c>
      <c r="T8" s="12">
        <v>2</v>
      </c>
      <c r="U8" s="12">
        <v>14</v>
      </c>
      <c r="V8" s="55">
        <v>0.63639999999999997</v>
      </c>
      <c r="W8" s="10">
        <v>22</v>
      </c>
      <c r="X8" s="12"/>
      <c r="Y8" s="12"/>
      <c r="Z8" s="1"/>
      <c r="AA8" s="12"/>
      <c r="AB8" s="12"/>
      <c r="AC8" s="12"/>
      <c r="AD8" s="12"/>
      <c r="AE8" s="12"/>
      <c r="AF8" s="31"/>
      <c r="AG8" s="18"/>
      <c r="AH8" s="40"/>
      <c r="AI8" s="7"/>
      <c r="AJ8" s="7"/>
      <c r="AK8" s="7"/>
      <c r="AL8" s="16"/>
      <c r="AM8" s="67"/>
      <c r="AN8" s="67"/>
      <c r="AO8" s="138"/>
      <c r="AP8" s="67"/>
      <c r="AQ8" s="67"/>
      <c r="AR8" s="139"/>
      <c r="AS8" s="70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>
        <v>2023</v>
      </c>
      <c r="C9" s="12" t="s">
        <v>39</v>
      </c>
      <c r="D9" s="81" t="s">
        <v>115</v>
      </c>
      <c r="E9" s="67">
        <v>20</v>
      </c>
      <c r="F9" s="67">
        <v>1</v>
      </c>
      <c r="G9" s="12">
        <v>35</v>
      </c>
      <c r="H9" s="67">
        <v>9</v>
      </c>
      <c r="I9" s="67">
        <v>90</v>
      </c>
      <c r="J9" s="171">
        <v>0.61219999999999997</v>
      </c>
      <c r="K9" s="172">
        <v>147</v>
      </c>
      <c r="L9" s="7" t="s">
        <v>34</v>
      </c>
      <c r="M9" s="7"/>
      <c r="N9" s="7"/>
      <c r="O9" s="7"/>
      <c r="Q9" s="12">
        <v>6</v>
      </c>
      <c r="R9" s="12">
        <v>1</v>
      </c>
      <c r="S9" s="13">
        <v>6</v>
      </c>
      <c r="T9" s="12">
        <v>6</v>
      </c>
      <c r="U9" s="12">
        <v>27</v>
      </c>
      <c r="V9" s="31">
        <v>0.6</v>
      </c>
      <c r="W9" s="18">
        <v>45</v>
      </c>
      <c r="X9" s="67"/>
      <c r="Y9" s="67"/>
      <c r="Z9" s="68"/>
      <c r="AA9" s="67"/>
      <c r="AB9" s="67"/>
      <c r="AC9" s="67"/>
      <c r="AD9" s="67"/>
      <c r="AE9" s="67"/>
      <c r="AF9" s="69"/>
      <c r="AG9" s="70"/>
      <c r="AH9" s="7"/>
      <c r="AI9" s="7"/>
      <c r="AJ9" s="7"/>
      <c r="AK9" s="7"/>
      <c r="AL9" s="66"/>
      <c r="AM9" s="12"/>
      <c r="AN9" s="12"/>
      <c r="AO9" s="12"/>
      <c r="AP9" s="12"/>
      <c r="AQ9" s="12"/>
      <c r="AR9" s="31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ht="14.25" x14ac:dyDescent="0.2">
      <c r="A10" s="16"/>
      <c r="B10" s="61" t="s">
        <v>13</v>
      </c>
      <c r="C10" s="62"/>
      <c r="D10" s="63"/>
      <c r="E10" s="35">
        <f>SUM(E4:E9)</f>
        <v>44</v>
      </c>
      <c r="F10" s="35">
        <f>SUM(F4:F9)</f>
        <v>1</v>
      </c>
      <c r="G10" s="35">
        <f>SUM(G4:G9)</f>
        <v>52</v>
      </c>
      <c r="H10" s="35">
        <f>SUM(H4:H9)</f>
        <v>10</v>
      </c>
      <c r="I10" s="35">
        <f>SUM(I4:I9)</f>
        <v>155</v>
      </c>
      <c r="J10" s="36">
        <f>PRODUCT(I10/K10)</f>
        <v>0.52188552188552184</v>
      </c>
      <c r="K10" s="20">
        <f>SUM(K4:K9)</f>
        <v>297</v>
      </c>
      <c r="L10" s="17"/>
      <c r="M10" s="28"/>
      <c r="N10" s="41"/>
      <c r="O10" s="42"/>
      <c r="P10" s="10"/>
      <c r="Q10" s="35">
        <f>SUM(Q4:Q9)</f>
        <v>10</v>
      </c>
      <c r="R10" s="35">
        <f>SUM(R4:R9)</f>
        <v>2</v>
      </c>
      <c r="S10" s="35">
        <f>SUM(S4:S9)</f>
        <v>6</v>
      </c>
      <c r="T10" s="35">
        <f>SUM(T4:T9)</f>
        <v>8</v>
      </c>
      <c r="U10" s="35">
        <f>SUM(U4:U9)</f>
        <v>41</v>
      </c>
      <c r="V10" s="36">
        <f>PRODUCT(U10/W10)</f>
        <v>0.61194029850746268</v>
      </c>
      <c r="W10" s="20">
        <f>SUM(W4:W9)</f>
        <v>67</v>
      </c>
      <c r="X10" s="54" t="s">
        <v>13</v>
      </c>
      <c r="Y10" s="11"/>
      <c r="Z10" s="9"/>
      <c r="AA10" s="35">
        <f>SUM(AA4:AA9)</f>
        <v>33</v>
      </c>
      <c r="AB10" s="35">
        <f>SUM(AB4:AB9)</f>
        <v>0</v>
      </c>
      <c r="AC10" s="35">
        <f>SUM(AC4:AC9)</f>
        <v>57</v>
      </c>
      <c r="AD10" s="35">
        <f>SUM(AD4:AD9)</f>
        <v>33</v>
      </c>
      <c r="AE10" s="35">
        <f>SUM(AE4:AE9)</f>
        <v>168</v>
      </c>
      <c r="AF10" s="36">
        <f>PRODUCT(AE10/AG10)</f>
        <v>0.64122137404580148</v>
      </c>
      <c r="AG10" s="20">
        <f>SUM(AG4:AG9)</f>
        <v>262</v>
      </c>
      <c r="AH10" s="17"/>
      <c r="AI10" s="28"/>
      <c r="AJ10" s="41"/>
      <c r="AK10" s="42"/>
      <c r="AL10" s="10"/>
      <c r="AM10" s="35">
        <f>SUM(AM4:AM9)</f>
        <v>6</v>
      </c>
      <c r="AN10" s="35">
        <f>SUM(AN4:AN9)</f>
        <v>0</v>
      </c>
      <c r="AO10" s="35">
        <f>SUM(AO4:AO9)</f>
        <v>8</v>
      </c>
      <c r="AP10" s="35">
        <f>SUM(AP4:AP9)</f>
        <v>2</v>
      </c>
      <c r="AQ10" s="35">
        <f>SUM(AQ4:AQ9)</f>
        <v>20</v>
      </c>
      <c r="AR10" s="36">
        <f>PRODUCT(AQ10/AS10)</f>
        <v>0.46511627906976744</v>
      </c>
      <c r="AS10" s="38">
        <f>SUM(AS4:AS9)</f>
        <v>43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6"/>
      <c r="C11" s="16"/>
      <c r="D11" s="16"/>
      <c r="E11" s="16"/>
      <c r="F11" s="16"/>
      <c r="G11" s="16"/>
      <c r="H11" s="16"/>
      <c r="I11" s="16"/>
      <c r="J11" s="37"/>
      <c r="K11" s="18"/>
      <c r="L11" s="10"/>
      <c r="M11" s="10"/>
      <c r="N11" s="10"/>
      <c r="O11" s="10"/>
      <c r="P11" s="16"/>
      <c r="Q11" s="16"/>
      <c r="R11" s="16"/>
      <c r="S11" s="16"/>
      <c r="T11" s="16"/>
      <c r="U11" s="10"/>
      <c r="V11" s="10"/>
      <c r="W11" s="18"/>
      <c r="X11" s="16"/>
      <c r="Y11" s="16"/>
      <c r="Z11" s="16"/>
      <c r="AA11" s="16"/>
      <c r="AB11" s="16"/>
      <c r="AC11" s="16"/>
      <c r="AD11" s="16"/>
      <c r="AE11" s="16"/>
      <c r="AF11" s="37"/>
      <c r="AG11" s="18"/>
      <c r="AH11" s="10"/>
      <c r="AI11" s="10"/>
      <c r="AJ11" s="10"/>
      <c r="AK11" s="10"/>
      <c r="AL11" s="16"/>
      <c r="AM11" s="16"/>
      <c r="AN11" s="16"/>
      <c r="AO11" s="16"/>
      <c r="AP11" s="16"/>
      <c r="AQ11" s="10"/>
      <c r="AR11" s="10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7" t="s">
        <v>16</v>
      </c>
      <c r="C12" s="48"/>
      <c r="D12" s="49"/>
      <c r="E12" s="9" t="s">
        <v>2</v>
      </c>
      <c r="F12" s="7" t="s">
        <v>6</v>
      </c>
      <c r="G12" s="9" t="s">
        <v>4</v>
      </c>
      <c r="H12" s="7" t="s">
        <v>5</v>
      </c>
      <c r="I12" s="7" t="s">
        <v>8</v>
      </c>
      <c r="J12" s="7" t="s">
        <v>9</v>
      </c>
      <c r="K12" s="10"/>
      <c r="L12" s="7" t="s">
        <v>17</v>
      </c>
      <c r="M12" s="7" t="s">
        <v>18</v>
      </c>
      <c r="N12" s="7" t="s">
        <v>23</v>
      </c>
      <c r="O12" s="7" t="s">
        <v>24</v>
      </c>
      <c r="Q12" s="16"/>
      <c r="R12" s="16" t="s">
        <v>10</v>
      </c>
      <c r="S12" s="16"/>
      <c r="T12" s="53" t="s">
        <v>29</v>
      </c>
      <c r="U12" s="10"/>
      <c r="V12" s="18"/>
      <c r="W12" s="18"/>
      <c r="X12" s="18"/>
      <c r="Y12" s="18"/>
      <c r="Z12" s="18"/>
      <c r="AA12" s="18"/>
      <c r="AB12" s="18"/>
      <c r="AC12" s="16"/>
      <c r="AD12" s="16"/>
      <c r="AE12" s="16"/>
      <c r="AF12" s="16"/>
      <c r="AG12" s="16"/>
      <c r="AH12" s="16"/>
      <c r="AI12" s="16"/>
      <c r="AJ12" s="16"/>
      <c r="AK12" s="16"/>
      <c r="AM12" s="18"/>
      <c r="AN12" s="18"/>
      <c r="AO12" s="18"/>
      <c r="AP12" s="18"/>
      <c r="AQ12" s="18"/>
      <c r="AR12" s="18"/>
      <c r="AS12" s="18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50" t="s">
        <v>15</v>
      </c>
      <c r="C13" s="3"/>
      <c r="D13" s="51"/>
      <c r="E13" s="46">
        <v>11</v>
      </c>
      <c r="F13" s="46">
        <v>0</v>
      </c>
      <c r="G13" s="46">
        <v>6</v>
      </c>
      <c r="H13" s="46">
        <v>0</v>
      </c>
      <c r="I13" s="46">
        <v>11</v>
      </c>
      <c r="J13" s="64">
        <v>0.25</v>
      </c>
      <c r="K13" s="16">
        <f>PRODUCT(I13/J13)</f>
        <v>44</v>
      </c>
      <c r="L13" s="52">
        <f>PRODUCT((F13+G13)/E13)</f>
        <v>0.54545454545454541</v>
      </c>
      <c r="M13" s="52">
        <f>PRODUCT(H13/E13)</f>
        <v>0</v>
      </c>
      <c r="N13" s="52">
        <f>PRODUCT((F13+G13+H13)/E13)</f>
        <v>0.54545454545454541</v>
      </c>
      <c r="O13" s="52">
        <f>PRODUCT(I13/E13)</f>
        <v>1</v>
      </c>
      <c r="Q13" s="16"/>
      <c r="R13" s="16"/>
      <c r="S13" s="16"/>
      <c r="T13" s="53" t="s">
        <v>19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32" t="s">
        <v>11</v>
      </c>
      <c r="C14" s="33"/>
      <c r="D14" s="34"/>
      <c r="E14" s="46">
        <f>PRODUCT(E10+Q10)</f>
        <v>54</v>
      </c>
      <c r="F14" s="46">
        <f>PRODUCT(F10+R10)</f>
        <v>3</v>
      </c>
      <c r="G14" s="46">
        <f>PRODUCT(G10+S10)</f>
        <v>58</v>
      </c>
      <c r="H14" s="46">
        <f>PRODUCT(H10+T10)</f>
        <v>18</v>
      </c>
      <c r="I14" s="46">
        <f>PRODUCT(I10+U10)</f>
        <v>196</v>
      </c>
      <c r="J14" s="64">
        <f>PRODUCT(I14/K14)</f>
        <v>0.53846153846153844</v>
      </c>
      <c r="K14" s="16">
        <f>PRODUCT(K10+W10)</f>
        <v>364</v>
      </c>
      <c r="L14" s="52">
        <f>PRODUCT((F14+G14)/E14)</f>
        <v>1.1296296296296295</v>
      </c>
      <c r="M14" s="52">
        <f>PRODUCT(H14/E14)</f>
        <v>0.33333333333333331</v>
      </c>
      <c r="N14" s="52">
        <f>PRODUCT((F14+G14+H14)/E14)</f>
        <v>1.462962962962963</v>
      </c>
      <c r="O14" s="52">
        <f>PRODUCT(I14/E14)</f>
        <v>3.6296296296296298</v>
      </c>
      <c r="Q14" s="16"/>
      <c r="R14" s="16"/>
      <c r="S14" s="16"/>
      <c r="T14" s="53" t="s">
        <v>35</v>
      </c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19" t="s">
        <v>12</v>
      </c>
      <c r="C15" s="30"/>
      <c r="D15" s="29"/>
      <c r="E15" s="46">
        <f>PRODUCT(AA10+AM10)</f>
        <v>39</v>
      </c>
      <c r="F15" s="46">
        <f>PRODUCT(AB10+AN10)</f>
        <v>0</v>
      </c>
      <c r="G15" s="46">
        <f>PRODUCT(AC10+AO10)</f>
        <v>65</v>
      </c>
      <c r="H15" s="46">
        <f>PRODUCT(AD10+AP10)</f>
        <v>35</v>
      </c>
      <c r="I15" s="46">
        <f>PRODUCT(AE10+AQ10)</f>
        <v>188</v>
      </c>
      <c r="J15" s="64">
        <f>PRODUCT(I15/K15)</f>
        <v>0.61639344262295082</v>
      </c>
      <c r="K15" s="10">
        <f>PRODUCT(AG10+AS10)</f>
        <v>305</v>
      </c>
      <c r="L15" s="52">
        <f>PRODUCT((F15+G15)/E15)</f>
        <v>1.6666666666666667</v>
      </c>
      <c r="M15" s="52">
        <f>PRODUCT(H15/E15)</f>
        <v>0.89743589743589747</v>
      </c>
      <c r="N15" s="52">
        <f>PRODUCT((F15+G15+H15)/E15)</f>
        <v>2.5641025641025643</v>
      </c>
      <c r="O15" s="52">
        <f>PRODUCT(I15/E15)</f>
        <v>4.8205128205128203</v>
      </c>
      <c r="Q15" s="16"/>
      <c r="R15" s="16"/>
      <c r="S15" s="16"/>
      <c r="T15" s="16" t="s">
        <v>90</v>
      </c>
      <c r="U15" s="10"/>
      <c r="V15" s="10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0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3" t="s">
        <v>13</v>
      </c>
      <c r="C16" s="44"/>
      <c r="D16" s="45"/>
      <c r="E16" s="46">
        <f>SUM(E13:E15)</f>
        <v>104</v>
      </c>
      <c r="F16" s="46">
        <f t="shared" ref="F16:I16" si="0">SUM(F13:F15)</f>
        <v>3</v>
      </c>
      <c r="G16" s="46">
        <f t="shared" si="0"/>
        <v>129</v>
      </c>
      <c r="H16" s="46">
        <f t="shared" si="0"/>
        <v>53</v>
      </c>
      <c r="I16" s="46">
        <f t="shared" si="0"/>
        <v>395</v>
      </c>
      <c r="J16" s="64">
        <f>PRODUCT(I16/K16)</f>
        <v>0.5539971949509116</v>
      </c>
      <c r="K16" s="16">
        <f>SUM(K13:K15)</f>
        <v>713</v>
      </c>
      <c r="L16" s="52">
        <f>PRODUCT((F16+G16)/E16)</f>
        <v>1.2692307692307692</v>
      </c>
      <c r="M16" s="52">
        <f>PRODUCT(H16/E16)</f>
        <v>0.50961538461538458</v>
      </c>
      <c r="N16" s="52">
        <f>PRODUCT((F16+G16+H16)/E16)</f>
        <v>1.7788461538461537</v>
      </c>
      <c r="O16" s="52">
        <f>PRODUCT(I16/E16)</f>
        <v>3.7980769230769229</v>
      </c>
      <c r="Q16" s="10"/>
      <c r="R16" s="10"/>
      <c r="S16" s="10"/>
      <c r="T16" s="16" t="s">
        <v>116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0"/>
      <c r="F17" s="10"/>
      <c r="G17" s="10"/>
      <c r="H17" s="10"/>
      <c r="I17" s="10"/>
      <c r="J17" s="16"/>
      <c r="K17" s="16"/>
      <c r="L17" s="10"/>
      <c r="M17" s="10"/>
      <c r="N17" s="10"/>
      <c r="O17" s="10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0"/>
      <c r="U173" s="10"/>
      <c r="V173" s="10"/>
      <c r="AC173" s="16"/>
      <c r="AD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AH176" s="16"/>
      <c r="AI176" s="16"/>
      <c r="AJ176" s="16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0"/>
      <c r="U177" s="10"/>
      <c r="V177" s="10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AH180" s="16"/>
      <c r="AI180" s="16"/>
      <c r="AJ180" s="16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AH181" s="10"/>
      <c r="AI181" s="10"/>
      <c r="AJ181" s="10"/>
      <c r="AK181" s="10"/>
      <c r="AL181" s="10"/>
    </row>
  </sheetData>
  <sortState xmlns:xlrd2="http://schemas.microsoft.com/office/spreadsheetml/2017/richdata2" ref="B8:AJ9">
    <sortCondition ref="B8: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6"/>
  <sheetViews>
    <sheetView zoomScale="93" zoomScaleNormal="93" workbookViewId="0"/>
  </sheetViews>
  <sheetFormatPr defaultRowHeight="15" x14ac:dyDescent="0.25"/>
  <cols>
    <col min="1" max="1" width="0.7109375" style="134" customWidth="1"/>
    <col min="2" max="2" width="27.28515625" style="136" customWidth="1"/>
    <col min="3" max="3" width="21.5703125" style="137" customWidth="1"/>
    <col min="4" max="4" width="10.5703125" style="168" customWidth="1"/>
    <col min="5" max="5" width="9.7109375" style="168" customWidth="1"/>
    <col min="6" max="6" width="0.7109375" style="18" customWidth="1"/>
    <col min="7" max="11" width="5.28515625" style="137" customWidth="1"/>
    <col min="12" max="12" width="6.42578125" style="137" customWidth="1"/>
    <col min="13" max="16" width="5.28515625" style="137" customWidth="1"/>
    <col min="17" max="21" width="6.7109375" style="169" customWidth="1"/>
    <col min="22" max="22" width="10.140625" style="137" customWidth="1"/>
    <col min="23" max="23" width="24.5703125" style="168" customWidth="1"/>
    <col min="24" max="24" width="9.7109375" style="137" customWidth="1"/>
  </cols>
  <sheetData>
    <row r="1" spans="1:30" ht="18.75" x14ac:dyDescent="0.3">
      <c r="A1" s="135"/>
      <c r="B1" s="140" t="s">
        <v>91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141"/>
      <c r="R1" s="141"/>
      <c r="S1" s="141"/>
      <c r="T1" s="141"/>
      <c r="U1" s="141"/>
      <c r="V1" s="56"/>
      <c r="W1" s="142"/>
      <c r="X1" s="143"/>
      <c r="Y1" s="144"/>
      <c r="Z1" s="144"/>
      <c r="AA1" s="144"/>
      <c r="AB1" s="144"/>
      <c r="AC1" s="144"/>
      <c r="AD1" s="144"/>
    </row>
    <row r="2" spans="1:30" x14ac:dyDescent="0.25">
      <c r="A2" s="135"/>
      <c r="B2" s="39" t="s">
        <v>27</v>
      </c>
      <c r="C2" s="4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45"/>
      <c r="P2" s="145"/>
      <c r="Q2" s="145"/>
      <c r="R2" s="145"/>
      <c r="S2" s="145"/>
      <c r="T2" s="145"/>
      <c r="U2" s="145"/>
      <c r="V2" s="2"/>
      <c r="W2" s="5"/>
      <c r="X2" s="13"/>
      <c r="Y2" s="144"/>
      <c r="Z2" s="144"/>
      <c r="AA2" s="144"/>
      <c r="AB2" s="144"/>
      <c r="AC2" s="144"/>
      <c r="AD2" s="144"/>
    </row>
    <row r="3" spans="1:30" x14ac:dyDescent="0.25">
      <c r="A3" s="135"/>
      <c r="B3" s="146" t="s">
        <v>92</v>
      </c>
      <c r="C3" s="146" t="s">
        <v>93</v>
      </c>
      <c r="D3" s="61" t="s">
        <v>94</v>
      </c>
      <c r="E3" s="147" t="s">
        <v>1</v>
      </c>
      <c r="F3" s="10"/>
      <c r="G3" s="35" t="s">
        <v>95</v>
      </c>
      <c r="H3" s="63" t="s">
        <v>96</v>
      </c>
      <c r="I3" s="63" t="s">
        <v>59</v>
      </c>
      <c r="J3" s="11" t="s">
        <v>97</v>
      </c>
      <c r="K3" s="62" t="s">
        <v>98</v>
      </c>
      <c r="L3" s="62" t="s">
        <v>99</v>
      </c>
      <c r="M3" s="35" t="s">
        <v>100</v>
      </c>
      <c r="N3" s="35" t="s">
        <v>58</v>
      </c>
      <c r="O3" s="63" t="s">
        <v>101</v>
      </c>
      <c r="P3" s="35" t="s">
        <v>96</v>
      </c>
      <c r="Q3" s="148" t="s">
        <v>8</v>
      </c>
      <c r="R3" s="148">
        <v>1</v>
      </c>
      <c r="S3" s="148">
        <v>2</v>
      </c>
      <c r="T3" s="148">
        <v>3</v>
      </c>
      <c r="U3" s="148" t="s">
        <v>102</v>
      </c>
      <c r="V3" s="11" t="s">
        <v>9</v>
      </c>
      <c r="W3" s="54" t="s">
        <v>103</v>
      </c>
      <c r="X3" s="54" t="s">
        <v>104</v>
      </c>
      <c r="Y3" s="144"/>
      <c r="Z3" s="144"/>
      <c r="AA3" s="144"/>
      <c r="AB3" s="144"/>
      <c r="AC3" s="144"/>
      <c r="AD3" s="144"/>
    </row>
    <row r="4" spans="1:30" x14ac:dyDescent="0.25">
      <c r="A4" s="133"/>
      <c r="B4" s="149" t="s">
        <v>105</v>
      </c>
      <c r="C4" s="150" t="s">
        <v>106</v>
      </c>
      <c r="D4" s="151" t="s">
        <v>107</v>
      </c>
      <c r="E4" s="152" t="s">
        <v>63</v>
      </c>
      <c r="F4" s="10"/>
      <c r="G4" s="153"/>
      <c r="H4" s="154"/>
      <c r="I4" s="153">
        <v>1</v>
      </c>
      <c r="J4" s="155" t="s">
        <v>111</v>
      </c>
      <c r="K4" s="155">
        <v>5</v>
      </c>
      <c r="L4" s="153"/>
      <c r="M4" s="154">
        <v>1</v>
      </c>
      <c r="N4" s="153"/>
      <c r="O4" s="156" t="s">
        <v>112</v>
      </c>
      <c r="P4" s="156"/>
      <c r="Q4" s="156" t="s">
        <v>113</v>
      </c>
      <c r="R4" s="156" t="s">
        <v>114</v>
      </c>
      <c r="S4" s="156" t="s">
        <v>109</v>
      </c>
      <c r="T4" s="156" t="s">
        <v>82</v>
      </c>
      <c r="U4" s="156" t="s">
        <v>108</v>
      </c>
      <c r="V4" s="157">
        <v>0.33300000000000002</v>
      </c>
      <c r="W4" s="149" t="s">
        <v>110</v>
      </c>
      <c r="X4" s="153">
        <v>977</v>
      </c>
      <c r="Y4" s="144"/>
      <c r="Z4" s="144"/>
      <c r="AA4" s="144"/>
      <c r="AB4" s="144"/>
      <c r="AC4" s="144"/>
      <c r="AD4" s="144"/>
    </row>
    <row r="5" spans="1:30" x14ac:dyDescent="0.25">
      <c r="A5" s="133"/>
      <c r="B5" s="158"/>
      <c r="C5" s="159"/>
      <c r="D5" s="160"/>
      <c r="E5" s="161"/>
      <c r="F5" s="162"/>
      <c r="G5" s="159"/>
      <c r="H5" s="159"/>
      <c r="I5" s="159"/>
      <c r="J5" s="163"/>
      <c r="K5" s="163"/>
      <c r="L5" s="163"/>
      <c r="M5" s="159"/>
      <c r="N5" s="159"/>
      <c r="O5" s="159"/>
      <c r="P5" s="159"/>
      <c r="Q5" s="164"/>
      <c r="R5" s="164"/>
      <c r="S5" s="164"/>
      <c r="T5" s="164"/>
      <c r="U5" s="164"/>
      <c r="V5" s="159"/>
      <c r="W5" s="160"/>
      <c r="X5" s="165"/>
      <c r="Y5" s="144"/>
      <c r="Z5" s="144"/>
      <c r="AA5" s="144"/>
      <c r="AB5" s="144"/>
      <c r="AC5" s="144"/>
      <c r="AD5" s="144"/>
    </row>
    <row r="6" spans="1:30" x14ac:dyDescent="0.25">
      <c r="A6" s="133"/>
      <c r="B6" s="53"/>
      <c r="C6" s="16"/>
      <c r="D6" s="53"/>
      <c r="E6" s="166"/>
      <c r="G6" s="16"/>
      <c r="H6" s="16"/>
      <c r="I6" s="16"/>
      <c r="J6" s="10"/>
      <c r="K6" s="10"/>
      <c r="L6" s="10"/>
      <c r="M6" s="16"/>
      <c r="N6" s="16"/>
      <c r="O6" s="16"/>
      <c r="P6" s="16"/>
      <c r="Q6" s="167"/>
      <c r="R6" s="167"/>
      <c r="S6" s="167"/>
      <c r="T6" s="167"/>
      <c r="U6" s="167"/>
      <c r="V6" s="16"/>
      <c r="W6" s="53"/>
      <c r="X6" s="16"/>
      <c r="Y6" s="144"/>
      <c r="Z6" s="144"/>
      <c r="AA6" s="144"/>
      <c r="AB6" s="144"/>
      <c r="AC6" s="144"/>
      <c r="AD6" s="144"/>
    </row>
    <row r="7" spans="1:30" x14ac:dyDescent="0.25">
      <c r="A7" s="133"/>
      <c r="B7" s="53"/>
      <c r="C7" s="16"/>
      <c r="D7" s="53"/>
      <c r="E7" s="166"/>
      <c r="G7" s="16"/>
      <c r="H7" s="16"/>
      <c r="I7" s="16"/>
      <c r="J7" s="10"/>
      <c r="K7" s="10"/>
      <c r="L7" s="10"/>
      <c r="M7" s="16"/>
      <c r="N7" s="16"/>
      <c r="O7" s="16"/>
      <c r="P7" s="16"/>
      <c r="Q7" s="167"/>
      <c r="R7" s="167"/>
      <c r="S7" s="167"/>
      <c r="T7" s="167"/>
      <c r="U7" s="167"/>
      <c r="V7" s="16"/>
      <c r="W7" s="53"/>
      <c r="X7" s="16"/>
      <c r="Y7" s="144"/>
      <c r="Z7" s="144"/>
      <c r="AA7" s="144"/>
      <c r="AB7" s="144"/>
      <c r="AC7" s="144"/>
      <c r="AD7" s="144"/>
    </row>
    <row r="8" spans="1:30" x14ac:dyDescent="0.25">
      <c r="A8" s="133"/>
      <c r="B8" s="53"/>
      <c r="C8" s="16"/>
      <c r="D8" s="53"/>
      <c r="E8" s="166"/>
      <c r="G8" s="16"/>
      <c r="H8" s="16"/>
      <c r="I8" s="16"/>
      <c r="J8" s="10"/>
      <c r="K8" s="10"/>
      <c r="L8" s="10"/>
      <c r="M8" s="16"/>
      <c r="N8" s="16"/>
      <c r="O8" s="16"/>
      <c r="P8" s="16"/>
      <c r="Q8" s="167"/>
      <c r="R8" s="167"/>
      <c r="S8" s="167"/>
      <c r="T8" s="167"/>
      <c r="U8" s="167"/>
      <c r="V8" s="16"/>
      <c r="W8" s="53"/>
      <c r="X8" s="16"/>
      <c r="Y8" s="144"/>
      <c r="Z8" s="144"/>
      <c r="AA8" s="144"/>
      <c r="AB8" s="144"/>
      <c r="AC8" s="144"/>
      <c r="AD8" s="144"/>
    </row>
    <row r="9" spans="1:30" x14ac:dyDescent="0.25">
      <c r="A9" s="133"/>
      <c r="B9" s="53"/>
      <c r="C9" s="16"/>
      <c r="D9" s="53"/>
      <c r="E9" s="166"/>
      <c r="G9" s="16"/>
      <c r="H9" s="16"/>
      <c r="I9" s="16"/>
      <c r="J9" s="10"/>
      <c r="K9" s="10"/>
      <c r="L9" s="10"/>
      <c r="M9" s="16"/>
      <c r="N9" s="16"/>
      <c r="O9" s="16"/>
      <c r="P9" s="16"/>
      <c r="Q9" s="167"/>
      <c r="R9" s="167"/>
      <c r="S9" s="167"/>
      <c r="T9" s="167"/>
      <c r="U9" s="167"/>
      <c r="V9" s="16"/>
      <c r="W9" s="53"/>
      <c r="X9" s="16"/>
      <c r="Y9" s="144"/>
      <c r="Z9" s="144"/>
      <c r="AA9" s="144"/>
      <c r="AB9" s="144"/>
      <c r="AC9" s="144"/>
      <c r="AD9" s="144"/>
    </row>
    <row r="10" spans="1:30" x14ac:dyDescent="0.25">
      <c r="A10" s="133"/>
      <c r="B10" s="53"/>
      <c r="C10" s="16"/>
      <c r="D10" s="53"/>
      <c r="E10" s="166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167"/>
      <c r="R10" s="167"/>
      <c r="S10" s="167"/>
      <c r="T10" s="167"/>
      <c r="U10" s="167"/>
      <c r="V10" s="16"/>
      <c r="W10" s="53"/>
      <c r="X10" s="16"/>
      <c r="Y10" s="144"/>
      <c r="Z10" s="144"/>
      <c r="AA10" s="144"/>
      <c r="AB10" s="144"/>
      <c r="AC10" s="144"/>
      <c r="AD10" s="144"/>
    </row>
    <row r="11" spans="1:30" x14ac:dyDescent="0.25">
      <c r="A11" s="133"/>
      <c r="B11" s="53"/>
      <c r="C11" s="16"/>
      <c r="D11" s="53"/>
      <c r="E11" s="166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167"/>
      <c r="R11" s="167"/>
      <c r="S11" s="167"/>
      <c r="T11" s="167"/>
      <c r="U11" s="167"/>
      <c r="V11" s="16"/>
      <c r="W11" s="53"/>
      <c r="X11" s="16"/>
      <c r="Y11" s="144"/>
      <c r="Z11" s="144"/>
      <c r="AA11" s="144"/>
      <c r="AB11" s="144"/>
      <c r="AC11" s="144"/>
      <c r="AD11" s="144"/>
    </row>
    <row r="12" spans="1:30" x14ac:dyDescent="0.25">
      <c r="A12" s="133"/>
      <c r="B12" s="53"/>
      <c r="C12" s="16"/>
      <c r="D12" s="53"/>
      <c r="E12" s="166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167"/>
      <c r="R12" s="167"/>
      <c r="S12" s="167"/>
      <c r="T12" s="167"/>
      <c r="U12" s="167"/>
      <c r="V12" s="16"/>
      <c r="W12" s="53"/>
      <c r="X12" s="16"/>
      <c r="Y12" s="144"/>
      <c r="Z12" s="144"/>
      <c r="AA12" s="144"/>
      <c r="AB12" s="144"/>
      <c r="AC12" s="144"/>
      <c r="AD12" s="144"/>
    </row>
    <row r="13" spans="1:30" x14ac:dyDescent="0.25">
      <c r="A13" s="133"/>
      <c r="B13" s="53"/>
      <c r="C13" s="16"/>
      <c r="D13" s="53"/>
      <c r="E13" s="166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167"/>
      <c r="R13" s="167"/>
      <c r="S13" s="167"/>
      <c r="T13" s="167"/>
      <c r="U13" s="167"/>
      <c r="V13" s="16"/>
      <c r="W13" s="53"/>
      <c r="X13" s="16"/>
      <c r="Y13" s="144"/>
      <c r="Z13" s="144"/>
      <c r="AA13" s="144"/>
      <c r="AB13" s="144"/>
      <c r="AC13" s="144"/>
      <c r="AD13" s="144"/>
    </row>
    <row r="14" spans="1:30" x14ac:dyDescent="0.25">
      <c r="A14" s="133"/>
      <c r="B14" s="53"/>
      <c r="C14" s="16"/>
      <c r="D14" s="53"/>
      <c r="E14" s="166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167"/>
      <c r="R14" s="167"/>
      <c r="S14" s="167"/>
      <c r="T14" s="167"/>
      <c r="U14" s="167"/>
      <c r="V14" s="16"/>
      <c r="W14" s="53"/>
      <c r="X14" s="16"/>
      <c r="Y14" s="144"/>
      <c r="Z14" s="144"/>
      <c r="AA14" s="144"/>
      <c r="AB14" s="144"/>
      <c r="AC14" s="144"/>
      <c r="AD14" s="144"/>
    </row>
    <row r="15" spans="1:30" x14ac:dyDescent="0.25">
      <c r="A15" s="133"/>
      <c r="B15" s="53"/>
      <c r="C15" s="16"/>
      <c r="D15" s="53"/>
      <c r="E15" s="166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167"/>
      <c r="R15" s="167"/>
      <c r="S15" s="167"/>
      <c r="T15" s="167"/>
      <c r="U15" s="167"/>
      <c r="V15" s="16"/>
      <c r="W15" s="53"/>
      <c r="X15" s="16"/>
      <c r="Y15" s="144"/>
      <c r="Z15" s="144"/>
      <c r="AA15" s="144"/>
      <c r="AB15" s="144"/>
      <c r="AC15" s="144"/>
      <c r="AD15" s="144"/>
    </row>
    <row r="16" spans="1:30" x14ac:dyDescent="0.25">
      <c r="A16" s="133"/>
      <c r="B16" s="53"/>
      <c r="C16" s="16"/>
      <c r="D16" s="53"/>
      <c r="E16" s="166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167"/>
      <c r="R16" s="167"/>
      <c r="S16" s="167"/>
      <c r="T16" s="167"/>
      <c r="U16" s="167"/>
      <c r="V16" s="16"/>
      <c r="W16" s="53"/>
      <c r="X16" s="16"/>
      <c r="Y16" s="144"/>
      <c r="Z16" s="144"/>
      <c r="AA16" s="144"/>
      <c r="AB16" s="144"/>
      <c r="AC16" s="144"/>
      <c r="AD16" s="144"/>
    </row>
    <row r="17" spans="1:30" x14ac:dyDescent="0.25">
      <c r="A17" s="133"/>
      <c r="B17" s="53"/>
      <c r="C17" s="16"/>
      <c r="D17" s="53"/>
      <c r="E17" s="166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167"/>
      <c r="R17" s="167"/>
      <c r="S17" s="167"/>
      <c r="T17" s="167"/>
      <c r="U17" s="167"/>
      <c r="V17" s="16"/>
      <c r="W17" s="53"/>
      <c r="X17" s="16"/>
      <c r="Y17" s="144"/>
      <c r="Z17" s="144"/>
      <c r="AA17" s="144"/>
      <c r="AB17" s="144"/>
      <c r="AC17" s="144"/>
      <c r="AD17" s="144"/>
    </row>
    <row r="18" spans="1:30" x14ac:dyDescent="0.25">
      <c r="A18" s="133"/>
      <c r="B18" s="53"/>
      <c r="C18" s="16"/>
      <c r="D18" s="53"/>
      <c r="E18" s="166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167"/>
      <c r="R18" s="167"/>
      <c r="S18" s="167"/>
      <c r="T18" s="167"/>
      <c r="U18" s="167"/>
      <c r="V18" s="16"/>
      <c r="W18" s="53"/>
      <c r="X18" s="16"/>
      <c r="Y18" s="144"/>
      <c r="Z18" s="144"/>
      <c r="AA18" s="144"/>
      <c r="AB18" s="144"/>
      <c r="AC18" s="144"/>
      <c r="AD18" s="144"/>
    </row>
    <row r="19" spans="1:30" x14ac:dyDescent="0.25">
      <c r="A19" s="133"/>
      <c r="B19" s="53"/>
      <c r="C19" s="16"/>
      <c r="D19" s="53"/>
      <c r="E19" s="166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167"/>
      <c r="R19" s="167"/>
      <c r="S19" s="167"/>
      <c r="T19" s="167"/>
      <c r="U19" s="167"/>
      <c r="V19" s="16"/>
      <c r="W19" s="53"/>
      <c r="X19" s="16"/>
      <c r="Y19" s="144"/>
      <c r="Z19" s="144"/>
      <c r="AA19" s="144"/>
      <c r="AB19" s="144"/>
      <c r="AC19" s="144"/>
      <c r="AD19" s="144"/>
    </row>
    <row r="20" spans="1:30" x14ac:dyDescent="0.25">
      <c r="A20" s="133"/>
      <c r="B20" s="53"/>
      <c r="C20" s="16"/>
      <c r="D20" s="53"/>
      <c r="E20" s="166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167"/>
      <c r="R20" s="167"/>
      <c r="S20" s="167"/>
      <c r="T20" s="167"/>
      <c r="U20" s="167"/>
      <c r="V20" s="16"/>
      <c r="W20" s="53"/>
      <c r="X20" s="16"/>
      <c r="Y20" s="144"/>
      <c r="Z20" s="144"/>
      <c r="AA20" s="144"/>
      <c r="AB20" s="144"/>
      <c r="AC20" s="144"/>
      <c r="AD20" s="144"/>
    </row>
    <row r="21" spans="1:30" x14ac:dyDescent="0.25">
      <c r="A21" s="133"/>
      <c r="B21" s="53"/>
      <c r="C21" s="16"/>
      <c r="D21" s="53"/>
      <c r="E21" s="166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167"/>
      <c r="R21" s="167"/>
      <c r="S21" s="167"/>
      <c r="T21" s="167"/>
      <c r="U21" s="167"/>
      <c r="V21" s="16"/>
      <c r="W21" s="53"/>
      <c r="X21" s="16"/>
      <c r="Y21" s="144"/>
      <c r="Z21" s="144"/>
      <c r="AA21" s="144"/>
      <c r="AB21" s="144"/>
      <c r="AC21" s="144"/>
      <c r="AD21" s="144"/>
    </row>
    <row r="22" spans="1:30" x14ac:dyDescent="0.25">
      <c r="A22" s="133"/>
      <c r="B22" s="53"/>
      <c r="C22" s="16"/>
      <c r="D22" s="53"/>
      <c r="E22" s="166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167"/>
      <c r="R22" s="167"/>
      <c r="S22" s="167"/>
      <c r="T22" s="167"/>
      <c r="U22" s="167"/>
      <c r="V22" s="16"/>
      <c r="W22" s="53"/>
      <c r="X22" s="16"/>
      <c r="Y22" s="144"/>
      <c r="Z22" s="144"/>
      <c r="AA22" s="144"/>
      <c r="AB22" s="144"/>
      <c r="AC22" s="144"/>
      <c r="AD22" s="144"/>
    </row>
    <row r="23" spans="1:30" x14ac:dyDescent="0.25">
      <c r="A23" s="133"/>
      <c r="B23" s="53"/>
      <c r="C23" s="16"/>
      <c r="D23" s="53"/>
      <c r="E23" s="166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167"/>
      <c r="R23" s="167"/>
      <c r="S23" s="167"/>
      <c r="T23" s="167"/>
      <c r="U23" s="167"/>
      <c r="V23" s="16"/>
      <c r="W23" s="53"/>
      <c r="X23" s="16"/>
      <c r="Y23" s="144"/>
      <c r="Z23" s="144"/>
      <c r="AA23" s="144"/>
      <c r="AB23" s="144"/>
      <c r="AC23" s="144"/>
      <c r="AD23" s="144"/>
    </row>
    <row r="24" spans="1:30" x14ac:dyDescent="0.25">
      <c r="A24" s="133"/>
      <c r="B24" s="53"/>
      <c r="C24" s="16"/>
      <c r="D24" s="53"/>
      <c r="E24" s="166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167"/>
      <c r="R24" s="167"/>
      <c r="S24" s="167"/>
      <c r="T24" s="167"/>
      <c r="U24" s="167"/>
      <c r="V24" s="16"/>
      <c r="W24" s="53"/>
      <c r="X24" s="16"/>
      <c r="Y24" s="144"/>
      <c r="Z24" s="144"/>
      <c r="AA24" s="144"/>
      <c r="AB24" s="144"/>
      <c r="AC24" s="144"/>
      <c r="AD24" s="144"/>
    </row>
    <row r="25" spans="1:30" x14ac:dyDescent="0.25">
      <c r="A25" s="133"/>
      <c r="B25" s="53"/>
      <c r="C25" s="16"/>
      <c r="D25" s="53"/>
      <c r="E25" s="166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167"/>
      <c r="R25" s="167"/>
      <c r="S25" s="167"/>
      <c r="T25" s="167"/>
      <c r="U25" s="167"/>
      <c r="V25" s="16"/>
      <c r="W25" s="53"/>
      <c r="X25" s="16"/>
      <c r="Y25" s="144"/>
      <c r="Z25" s="144"/>
      <c r="AA25" s="144"/>
      <c r="AB25" s="144"/>
      <c r="AC25" s="144"/>
      <c r="AD25" s="144"/>
    </row>
    <row r="26" spans="1:30" x14ac:dyDescent="0.25">
      <c r="A26" s="133"/>
      <c r="B26" s="53"/>
      <c r="C26" s="16"/>
      <c r="D26" s="53"/>
      <c r="E26" s="166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167"/>
      <c r="R26" s="167"/>
      <c r="S26" s="167"/>
      <c r="T26" s="167"/>
      <c r="U26" s="167"/>
      <c r="V26" s="16"/>
      <c r="W26" s="53"/>
      <c r="X26" s="16"/>
      <c r="Y26" s="144"/>
      <c r="Z26" s="144"/>
      <c r="AA26" s="144"/>
      <c r="AB26" s="144"/>
      <c r="AC26" s="144"/>
      <c r="AD26" s="144"/>
    </row>
    <row r="27" spans="1:30" x14ac:dyDescent="0.25">
      <c r="A27" s="133"/>
      <c r="B27" s="53"/>
      <c r="C27" s="16"/>
      <c r="D27" s="53"/>
      <c r="E27" s="166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167"/>
      <c r="R27" s="167"/>
      <c r="S27" s="167"/>
      <c r="T27" s="167"/>
      <c r="U27" s="167"/>
      <c r="V27" s="16"/>
      <c r="W27" s="53"/>
      <c r="X27" s="16"/>
      <c r="Y27" s="144"/>
      <c r="Z27" s="144"/>
      <c r="AA27" s="144"/>
      <c r="AB27" s="144"/>
      <c r="AC27" s="144"/>
      <c r="AD27" s="144"/>
    </row>
    <row r="28" spans="1:30" x14ac:dyDescent="0.25">
      <c r="A28" s="133"/>
      <c r="B28" s="53"/>
      <c r="C28" s="16"/>
      <c r="D28" s="53"/>
      <c r="E28" s="166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167"/>
      <c r="R28" s="167"/>
      <c r="S28" s="167"/>
      <c r="T28" s="167"/>
      <c r="U28" s="167"/>
      <c r="V28" s="16"/>
      <c r="W28" s="53"/>
      <c r="X28" s="16"/>
      <c r="Y28" s="144"/>
      <c r="Z28" s="144"/>
      <c r="AA28" s="144"/>
      <c r="AB28" s="144"/>
      <c r="AC28" s="144"/>
      <c r="AD28" s="144"/>
    </row>
    <row r="29" spans="1:30" x14ac:dyDescent="0.25">
      <c r="A29" s="133"/>
      <c r="B29" s="53"/>
      <c r="C29" s="16"/>
      <c r="D29" s="53"/>
      <c r="E29" s="166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167"/>
      <c r="R29" s="167"/>
      <c r="S29" s="167"/>
      <c r="T29" s="167"/>
      <c r="U29" s="167"/>
      <c r="V29" s="16"/>
      <c r="W29" s="53"/>
      <c r="X29" s="16"/>
      <c r="Y29" s="144"/>
      <c r="Z29" s="144"/>
      <c r="AA29" s="144"/>
      <c r="AB29" s="144"/>
      <c r="AC29" s="144"/>
      <c r="AD29" s="144"/>
    </row>
    <row r="30" spans="1:30" x14ac:dyDescent="0.25">
      <c r="A30" s="133"/>
      <c r="B30" s="53"/>
      <c r="C30" s="16"/>
      <c r="D30" s="53"/>
      <c r="E30" s="166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167"/>
      <c r="R30" s="167"/>
      <c r="S30" s="167"/>
      <c r="T30" s="167"/>
      <c r="U30" s="167"/>
      <c r="V30" s="16"/>
      <c r="W30" s="53"/>
      <c r="X30" s="16"/>
      <c r="Y30" s="144"/>
      <c r="Z30" s="144"/>
      <c r="AA30" s="144"/>
      <c r="AB30" s="144"/>
      <c r="AC30" s="144"/>
      <c r="AD30" s="144"/>
    </row>
    <row r="31" spans="1:30" x14ac:dyDescent="0.25">
      <c r="A31" s="133"/>
      <c r="B31" s="53"/>
      <c r="C31" s="16"/>
      <c r="D31" s="53"/>
      <c r="E31" s="166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167"/>
      <c r="R31" s="167"/>
      <c r="S31" s="167"/>
      <c r="T31" s="167"/>
      <c r="U31" s="167"/>
      <c r="V31" s="16"/>
      <c r="W31" s="53"/>
      <c r="X31" s="16"/>
      <c r="Y31" s="144"/>
      <c r="Z31" s="144"/>
      <c r="AA31" s="144"/>
      <c r="AB31" s="144"/>
      <c r="AC31" s="144"/>
      <c r="AD31" s="144"/>
    </row>
    <row r="32" spans="1:30" x14ac:dyDescent="0.25">
      <c r="A32" s="133"/>
      <c r="B32" s="53"/>
      <c r="C32" s="16"/>
      <c r="D32" s="53"/>
      <c r="E32" s="166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167"/>
      <c r="R32" s="167"/>
      <c r="S32" s="167"/>
      <c r="T32" s="167"/>
      <c r="U32" s="167"/>
      <c r="V32" s="16"/>
      <c r="W32" s="53"/>
      <c r="X32" s="16"/>
      <c r="Y32" s="144"/>
      <c r="Z32" s="144"/>
      <c r="AA32" s="144"/>
      <c r="AB32" s="144"/>
      <c r="AC32" s="144"/>
      <c r="AD32" s="144"/>
    </row>
    <row r="33" spans="1:30" x14ac:dyDescent="0.25">
      <c r="A33" s="133"/>
      <c r="B33" s="53"/>
      <c r="C33" s="16"/>
      <c r="D33" s="53"/>
      <c r="E33" s="166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167"/>
      <c r="R33" s="167"/>
      <c r="S33" s="167"/>
      <c r="T33" s="167"/>
      <c r="U33" s="167"/>
      <c r="V33" s="16"/>
      <c r="W33" s="53"/>
      <c r="X33" s="16"/>
      <c r="Y33" s="144"/>
      <c r="Z33" s="144"/>
      <c r="AA33" s="144"/>
      <c r="AB33" s="144"/>
      <c r="AC33" s="144"/>
      <c r="AD33" s="144"/>
    </row>
    <row r="34" spans="1:30" x14ac:dyDescent="0.25">
      <c r="A34" s="133"/>
      <c r="B34" s="53"/>
      <c r="C34" s="16"/>
      <c r="D34" s="53"/>
      <c r="E34" s="166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167"/>
      <c r="R34" s="167"/>
      <c r="S34" s="167"/>
      <c r="T34" s="167"/>
      <c r="U34" s="167"/>
      <c r="V34" s="16"/>
      <c r="W34" s="53"/>
      <c r="X34" s="16"/>
      <c r="Y34" s="144"/>
      <c r="Z34" s="144"/>
      <c r="AA34" s="144"/>
      <c r="AB34" s="144"/>
      <c r="AC34" s="144"/>
      <c r="AD34" s="144"/>
    </row>
    <row r="35" spans="1:30" x14ac:dyDescent="0.25">
      <c r="A35" s="133"/>
      <c r="B35" s="53"/>
      <c r="C35" s="16"/>
      <c r="D35" s="53"/>
      <c r="E35" s="166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167"/>
      <c r="R35" s="167"/>
      <c r="S35" s="167"/>
      <c r="T35" s="167"/>
      <c r="U35" s="167"/>
      <c r="V35" s="16"/>
      <c r="W35" s="53"/>
      <c r="X35" s="16"/>
      <c r="Y35" s="144"/>
      <c r="Z35" s="144"/>
      <c r="AA35" s="144"/>
      <c r="AB35" s="144"/>
      <c r="AC35" s="144"/>
      <c r="AD35" s="144"/>
    </row>
    <row r="36" spans="1:30" x14ac:dyDescent="0.25">
      <c r="A36" s="133"/>
      <c r="B36" s="53"/>
      <c r="C36" s="16"/>
      <c r="D36" s="53"/>
      <c r="E36" s="166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167"/>
      <c r="R36" s="167"/>
      <c r="S36" s="167"/>
      <c r="T36" s="167"/>
      <c r="U36" s="167"/>
      <c r="V36" s="16"/>
      <c r="W36" s="53"/>
      <c r="X36" s="16"/>
      <c r="Y36" s="144"/>
      <c r="Z36" s="144"/>
      <c r="AA36" s="144"/>
      <c r="AB36" s="144"/>
      <c r="AC36" s="144"/>
      <c r="AD36" s="144"/>
    </row>
    <row r="37" spans="1:30" x14ac:dyDescent="0.25">
      <c r="A37" s="133"/>
      <c r="B37" s="53"/>
      <c r="C37" s="16"/>
      <c r="D37" s="53"/>
      <c r="E37" s="166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167"/>
      <c r="R37" s="167"/>
      <c r="S37" s="167"/>
      <c r="T37" s="167"/>
      <c r="U37" s="167"/>
      <c r="V37" s="16"/>
      <c r="W37" s="53"/>
      <c r="X37" s="16"/>
      <c r="Y37" s="144"/>
      <c r="Z37" s="144"/>
      <c r="AA37" s="144"/>
      <c r="AB37" s="144"/>
      <c r="AC37" s="144"/>
      <c r="AD37" s="144"/>
    </row>
    <row r="38" spans="1:30" x14ac:dyDescent="0.25">
      <c r="A38" s="133"/>
      <c r="B38" s="53"/>
      <c r="C38" s="16"/>
      <c r="D38" s="53"/>
      <c r="E38" s="166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167"/>
      <c r="R38" s="167"/>
      <c r="S38" s="167"/>
      <c r="T38" s="167"/>
      <c r="U38" s="167"/>
      <c r="V38" s="16"/>
      <c r="W38" s="53"/>
      <c r="X38" s="16"/>
      <c r="Y38" s="144"/>
      <c r="Z38" s="144"/>
      <c r="AA38" s="144"/>
      <c r="AB38" s="144"/>
      <c r="AC38" s="144"/>
      <c r="AD38" s="144"/>
    </row>
    <row r="39" spans="1:30" x14ac:dyDescent="0.25">
      <c r="A39" s="133"/>
      <c r="B39" s="53"/>
      <c r="C39" s="16"/>
      <c r="D39" s="53"/>
      <c r="E39" s="166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167"/>
      <c r="R39" s="167"/>
      <c r="S39" s="167"/>
      <c r="T39" s="167"/>
      <c r="U39" s="167"/>
      <c r="V39" s="16"/>
      <c r="W39" s="53"/>
      <c r="X39" s="16"/>
      <c r="Y39" s="144"/>
      <c r="Z39" s="144"/>
      <c r="AA39" s="144"/>
      <c r="AB39" s="144"/>
      <c r="AC39" s="144"/>
      <c r="AD39" s="144"/>
    </row>
    <row r="40" spans="1:30" x14ac:dyDescent="0.25">
      <c r="A40" s="133"/>
      <c r="B40" s="53"/>
      <c r="C40" s="16"/>
      <c r="D40" s="53"/>
      <c r="E40" s="166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167"/>
      <c r="R40" s="167"/>
      <c r="S40" s="167"/>
      <c r="T40" s="167"/>
      <c r="U40" s="167"/>
      <c r="V40" s="16"/>
      <c r="W40" s="53"/>
      <c r="X40" s="16"/>
      <c r="Y40" s="144"/>
      <c r="Z40" s="144"/>
      <c r="AA40" s="144"/>
      <c r="AB40" s="144"/>
      <c r="AC40" s="144"/>
      <c r="AD40" s="144"/>
    </row>
    <row r="41" spans="1:30" x14ac:dyDescent="0.25">
      <c r="A41" s="133"/>
      <c r="B41" s="53"/>
      <c r="C41" s="16"/>
      <c r="D41" s="53"/>
      <c r="E41" s="166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167"/>
      <c r="R41" s="167"/>
      <c r="S41" s="167"/>
      <c r="T41" s="167"/>
      <c r="U41" s="167"/>
      <c r="V41" s="16"/>
      <c r="W41" s="53"/>
      <c r="X41" s="16"/>
      <c r="Y41" s="144"/>
      <c r="Z41" s="144"/>
      <c r="AA41" s="144"/>
      <c r="AB41" s="144"/>
      <c r="AC41" s="144"/>
      <c r="AD41" s="144"/>
    </row>
    <row r="42" spans="1:30" x14ac:dyDescent="0.25">
      <c r="A42" s="133"/>
      <c r="B42" s="53"/>
      <c r="C42" s="16"/>
      <c r="D42" s="53"/>
      <c r="E42" s="166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167"/>
      <c r="R42" s="167"/>
      <c r="S42" s="167"/>
      <c r="T42" s="167"/>
      <c r="U42" s="167"/>
      <c r="V42" s="16"/>
      <c r="W42" s="53"/>
      <c r="X42" s="16"/>
      <c r="Y42" s="144"/>
      <c r="Z42" s="144"/>
      <c r="AA42" s="144"/>
      <c r="AB42" s="144"/>
      <c r="AC42" s="144"/>
      <c r="AD42" s="144"/>
    </row>
    <row r="43" spans="1:30" x14ac:dyDescent="0.25">
      <c r="A43" s="133"/>
      <c r="B43" s="53"/>
      <c r="C43" s="16"/>
      <c r="D43" s="53"/>
      <c r="E43" s="166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167"/>
      <c r="R43" s="167"/>
      <c r="S43" s="167"/>
      <c r="T43" s="167"/>
      <c r="U43" s="167"/>
      <c r="V43" s="16"/>
      <c r="W43" s="53"/>
      <c r="X43" s="16"/>
      <c r="Y43" s="144"/>
      <c r="Z43" s="144"/>
      <c r="AA43" s="144"/>
      <c r="AB43" s="144"/>
      <c r="AC43" s="144"/>
      <c r="AD43" s="144"/>
    </row>
    <row r="44" spans="1:30" x14ac:dyDescent="0.25">
      <c r="A44" s="133"/>
      <c r="B44" s="53"/>
      <c r="C44" s="16"/>
      <c r="D44" s="53"/>
      <c r="E44" s="166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167"/>
      <c r="R44" s="167"/>
      <c r="S44" s="167"/>
      <c r="T44" s="167"/>
      <c r="U44" s="167"/>
      <c r="V44" s="16"/>
      <c r="W44" s="53"/>
      <c r="X44" s="16"/>
      <c r="Y44" s="144"/>
      <c r="Z44" s="144"/>
      <c r="AA44" s="144"/>
      <c r="AB44" s="144"/>
      <c r="AC44" s="144"/>
      <c r="AD44" s="144"/>
    </row>
    <row r="45" spans="1:30" x14ac:dyDescent="0.25">
      <c r="A45" s="133"/>
      <c r="B45" s="53"/>
      <c r="C45" s="16"/>
      <c r="D45" s="53"/>
      <c r="E45" s="166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167"/>
      <c r="R45" s="167"/>
      <c r="S45" s="167"/>
      <c r="T45" s="167"/>
      <c r="U45" s="167"/>
      <c r="V45" s="16"/>
      <c r="W45" s="53"/>
      <c r="X45" s="16"/>
      <c r="Y45" s="144"/>
      <c r="Z45" s="144"/>
      <c r="AA45" s="144"/>
      <c r="AB45" s="144"/>
      <c r="AC45" s="144"/>
      <c r="AD45" s="144"/>
    </row>
    <row r="46" spans="1:30" x14ac:dyDescent="0.25">
      <c r="A46" s="133"/>
      <c r="B46" s="53"/>
      <c r="C46" s="16"/>
      <c r="D46" s="53"/>
      <c r="E46" s="166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167"/>
      <c r="R46" s="167"/>
      <c r="S46" s="167"/>
      <c r="T46" s="167"/>
      <c r="U46" s="167"/>
      <c r="V46" s="16"/>
      <c r="W46" s="53"/>
      <c r="X46" s="16"/>
      <c r="Y46" s="144"/>
      <c r="Z46" s="144"/>
      <c r="AA46" s="144"/>
      <c r="AB46" s="144"/>
      <c r="AC46" s="144"/>
      <c r="AD46" s="144"/>
    </row>
    <row r="47" spans="1:30" x14ac:dyDescent="0.25">
      <c r="A47" s="133"/>
      <c r="B47" s="53"/>
      <c r="C47" s="16"/>
      <c r="D47" s="53"/>
      <c r="E47" s="166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167"/>
      <c r="R47" s="167"/>
      <c r="S47" s="167"/>
      <c r="T47" s="167"/>
      <c r="U47" s="167"/>
      <c r="V47" s="16"/>
      <c r="W47" s="53"/>
      <c r="X47" s="16"/>
      <c r="Y47" s="144"/>
      <c r="Z47" s="144"/>
      <c r="AA47" s="144"/>
      <c r="AB47" s="144"/>
      <c r="AC47" s="144"/>
      <c r="AD47" s="144"/>
    </row>
    <row r="48" spans="1:30" x14ac:dyDescent="0.25">
      <c r="A48" s="133"/>
      <c r="B48" s="53"/>
      <c r="C48" s="16"/>
      <c r="D48" s="53"/>
      <c r="E48" s="166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167"/>
      <c r="R48" s="167"/>
      <c r="S48" s="167"/>
      <c r="T48" s="167"/>
      <c r="U48" s="167"/>
      <c r="V48" s="16"/>
      <c r="W48" s="53"/>
      <c r="X48" s="16"/>
      <c r="Y48" s="144"/>
      <c r="Z48" s="144"/>
      <c r="AA48" s="144"/>
      <c r="AB48" s="144"/>
      <c r="AC48" s="144"/>
      <c r="AD48" s="144"/>
    </row>
    <row r="49" spans="1:30" x14ac:dyDescent="0.25">
      <c r="A49" s="133"/>
      <c r="B49" s="53"/>
      <c r="C49" s="16"/>
      <c r="D49" s="53"/>
      <c r="E49" s="166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167"/>
      <c r="R49" s="167"/>
      <c r="S49" s="167"/>
      <c r="T49" s="167"/>
      <c r="U49" s="167"/>
      <c r="V49" s="16"/>
      <c r="W49" s="53"/>
      <c r="X49" s="16"/>
      <c r="Y49" s="144"/>
      <c r="Z49" s="144"/>
      <c r="AA49" s="144"/>
      <c r="AB49" s="144"/>
      <c r="AC49" s="144"/>
      <c r="AD49" s="144"/>
    </row>
    <row r="50" spans="1:30" x14ac:dyDescent="0.25">
      <c r="A50" s="133"/>
      <c r="B50" s="53"/>
      <c r="C50" s="16"/>
      <c r="D50" s="53"/>
      <c r="E50" s="166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167"/>
      <c r="R50" s="167"/>
      <c r="S50" s="167"/>
      <c r="T50" s="167"/>
      <c r="U50" s="167"/>
      <c r="V50" s="16"/>
      <c r="W50" s="53"/>
      <c r="X50" s="16"/>
      <c r="Y50" s="144"/>
      <c r="Z50" s="144"/>
      <c r="AA50" s="144"/>
      <c r="AB50" s="144"/>
      <c r="AC50" s="144"/>
      <c r="AD50" s="144"/>
    </row>
    <row r="51" spans="1:30" x14ac:dyDescent="0.25">
      <c r="A51" s="133"/>
      <c r="B51" s="53"/>
      <c r="C51" s="16"/>
      <c r="D51" s="53"/>
      <c r="E51" s="166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167"/>
      <c r="R51" s="167"/>
      <c r="S51" s="167"/>
      <c r="T51" s="167"/>
      <c r="U51" s="167"/>
      <c r="V51" s="16"/>
      <c r="W51" s="53"/>
      <c r="X51" s="16"/>
      <c r="Y51" s="144"/>
      <c r="Z51" s="144"/>
      <c r="AA51" s="144"/>
      <c r="AB51" s="144"/>
      <c r="AC51" s="144"/>
      <c r="AD51" s="144"/>
    </row>
    <row r="52" spans="1:30" x14ac:dyDescent="0.25">
      <c r="A52" s="133"/>
      <c r="B52" s="53"/>
      <c r="C52" s="16"/>
      <c r="D52" s="53"/>
      <c r="E52" s="166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167"/>
      <c r="R52" s="167"/>
      <c r="S52" s="167"/>
      <c r="T52" s="167"/>
      <c r="U52" s="167"/>
      <c r="V52" s="16"/>
      <c r="W52" s="53"/>
      <c r="X52" s="16"/>
      <c r="Y52" s="144"/>
      <c r="Z52" s="144"/>
      <c r="AA52" s="144"/>
      <c r="AB52" s="144"/>
      <c r="AC52" s="144"/>
      <c r="AD52" s="144"/>
    </row>
    <row r="53" spans="1:30" x14ac:dyDescent="0.25">
      <c r="A53" s="133"/>
      <c r="B53" s="53"/>
      <c r="C53" s="16"/>
      <c r="D53" s="53"/>
      <c r="E53" s="166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167"/>
      <c r="R53" s="167"/>
      <c r="S53" s="167"/>
      <c r="T53" s="167"/>
      <c r="U53" s="167"/>
      <c r="V53" s="16"/>
      <c r="W53" s="53"/>
      <c r="X53" s="16"/>
      <c r="Y53" s="144"/>
      <c r="Z53" s="144"/>
      <c r="AA53" s="144"/>
      <c r="AB53" s="144"/>
      <c r="AC53" s="144"/>
      <c r="AD53" s="144"/>
    </row>
    <row r="54" spans="1:30" x14ac:dyDescent="0.25">
      <c r="A54" s="133"/>
      <c r="B54" s="53"/>
      <c r="C54" s="16"/>
      <c r="D54" s="53"/>
      <c r="E54" s="166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167"/>
      <c r="R54" s="167"/>
      <c r="S54" s="167"/>
      <c r="T54" s="167"/>
      <c r="U54" s="167"/>
      <c r="V54" s="16"/>
      <c r="W54" s="53"/>
      <c r="X54" s="16"/>
      <c r="Y54" s="144"/>
      <c r="Z54" s="144"/>
      <c r="AA54" s="144"/>
      <c r="AB54" s="144"/>
      <c r="AC54" s="144"/>
      <c r="AD54" s="144"/>
    </row>
    <row r="55" spans="1:30" x14ac:dyDescent="0.25">
      <c r="A55" s="133"/>
      <c r="B55" s="53"/>
      <c r="C55" s="16"/>
      <c r="D55" s="53"/>
      <c r="E55" s="166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167"/>
      <c r="R55" s="167"/>
      <c r="S55" s="167"/>
      <c r="T55" s="167"/>
      <c r="U55" s="167"/>
      <c r="V55" s="16"/>
      <c r="W55" s="53"/>
      <c r="X55" s="16"/>
      <c r="Y55" s="144"/>
      <c r="Z55" s="144"/>
      <c r="AA55" s="144"/>
      <c r="AB55" s="144"/>
      <c r="AC55" s="144"/>
      <c r="AD55" s="144"/>
    </row>
    <row r="56" spans="1:30" x14ac:dyDescent="0.25">
      <c r="A56" s="133"/>
      <c r="B56" s="53"/>
      <c r="C56" s="16"/>
      <c r="D56" s="53"/>
      <c r="E56" s="166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167"/>
      <c r="R56" s="167"/>
      <c r="S56" s="167"/>
      <c r="T56" s="167"/>
      <c r="U56" s="167"/>
      <c r="V56" s="16"/>
      <c r="W56" s="53"/>
      <c r="X56" s="16"/>
      <c r="Y56" s="144"/>
      <c r="Z56" s="144"/>
      <c r="AA56" s="144"/>
      <c r="AB56" s="144"/>
      <c r="AC56" s="144"/>
      <c r="AD56" s="1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2023-10-20T08:28:22Z</dcterms:modified>
</cp:coreProperties>
</file>